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7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tables/table8.xml" ContentType="application/vnd.openxmlformats-officedocument.spreadsheetml.tab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tables/table9.xml" ContentType="application/vnd.openxmlformats-officedocument.spreadsheetml.tab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tables/table10.xml" ContentType="application/vnd.openxmlformats-officedocument.spreadsheetml.tab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R042856\Documents\Sports\"/>
    </mc:Choice>
  </mc:AlternateContent>
  <bookViews>
    <workbookView xWindow="0" yWindow="0" windowWidth="19200" windowHeight="6950" tabRatio="958" firstSheet="3" activeTab="3"/>
  </bookViews>
  <sheets>
    <sheet name="Pick Sheet" sheetId="2" state="hidden" r:id="rId1"/>
    <sheet name="Pick Sheet (2)" sheetId="6" state="hidden" r:id="rId2"/>
    <sheet name="Pick Sheet (3)" sheetId="7" state="hidden" r:id="rId3"/>
    <sheet name="Big Board" sheetId="1" r:id="rId4"/>
    <sheet name="Score Sheet" sheetId="3" r:id="rId5"/>
    <sheet name="Tyson" sheetId="5" r:id="rId6"/>
    <sheet name="Austin" sheetId="16" r:id="rId7"/>
    <sheet name="Tom" sheetId="22" r:id="rId8"/>
    <sheet name="Bob" sheetId="21" r:id="rId9"/>
    <sheet name="Jer" sheetId="10" r:id="rId10"/>
    <sheet name="Bree" sheetId="25" r:id="rId11"/>
    <sheet name="Cecil" sheetId="13" r:id="rId12"/>
    <sheet name="Cody" sheetId="8" r:id="rId13"/>
    <sheet name="Isaac" sheetId="11" r:id="rId14"/>
    <sheet name="Max" sheetId="12" r:id="rId15"/>
    <sheet name="Walker" sheetId="15" r:id="rId16"/>
    <sheet name="Alan" sheetId="23" r:id="rId17"/>
    <sheet name="Jeremy" sheetId="9" r:id="rId18"/>
    <sheet name="Joe" sheetId="14" r:id="rId19"/>
    <sheet name="Donavin" sheetId="24" r:id="rId20"/>
    <sheet name="Alex" sheetId="19" r:id="rId21"/>
    <sheet name="Trevor" sheetId="20" r:id="rId22"/>
    <sheet name="Blake K." sheetId="17" r:id="rId23"/>
    <sheet name="Rachel" sheetId="18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AdvoCare_V100_Texas_Bowl" localSheetId="3">'Big Board'!$B$27:$C$27</definedName>
    <definedName name="AFR_Celebration_Bowl" localSheetId="3">'Big Board'!$B$3:$C$3</definedName>
    <definedName name="Allstate_Sugar_Bowl" localSheetId="3">'Big Board'!$B$43:$C$43</definedName>
    <definedName name="AutoNation_Cure_Bowl" localSheetId="3">'Big Board'!$B$6:$C$6</definedName>
    <definedName name="AutoZone_Liberty_Bowl" localSheetId="3">'Big Board'!$B$31:$C$31</definedName>
    <definedName name="Belk_Bowl" localSheetId="3">'Big Board'!$B$29:$C$29</definedName>
    <definedName name="Birmingham_Bowl" localSheetId="3">'Big Board'!$B$28:$C$28</definedName>
    <definedName name="Boca_Raton_Bowl" localSheetId="3">'Big Board'!$B$10:$C$10</definedName>
    <definedName name="Buffalo_Wild_Wings_Citrus_Bowl" localSheetId="3">'Big Board'!$B$36:$C$36</definedName>
    <definedName name="Camping_World_Independence_Bowl" localSheetId="3">'Big Board'!$B$19:$C$19</definedName>
    <definedName name="Capital_One_Orange_Bowl" localSheetId="3">'Big Board'!$B$35:$C$35</definedName>
    <definedName name="Chick_fil_A_Peach_Bowl" localSheetId="3">'Big Board'!$B$38:$C$38</definedName>
    <definedName name="Dollar_General_Bowl" localSheetId="3">'Big Board'!$B$15:$C$15</definedName>
    <definedName name="Famous_Idaho_Potato_Bowl" localSheetId="3">'Big Board'!$B$12:$C$12</definedName>
    <definedName name="Foster_Farms_Bowl" localSheetId="3">'Big Board'!$B$26:$C$26</definedName>
    <definedName name="Franklin_Amer_Mort_Music_City_Bowl" localSheetId="3">'Big Board'!$B$33:$C$33</definedName>
    <definedName name="Gildan_New_Mexico_Bowl" localSheetId="3">'Big Board'!$B$4:$C$4</definedName>
    <definedName name="Goodyear_Cotton_Bowl" localSheetId="3">'Big Board'!$B$41:$C$41</definedName>
    <definedName name="Hawaii_Bowl" localSheetId="3">'Big Board'!$B$16:$C$16</definedName>
    <definedName name="Hyundai_Sun_Bowl" localSheetId="3">'Big Board'!$B$32:$C$32</definedName>
    <definedName name="Las_Vegas_Bowl">'Big Board'!$B$5:$C$5</definedName>
    <definedName name="Lockheed_Martin_Armed_Forces_Bowl" localSheetId="3">'Big Board'!$B$14:$C$14</definedName>
    <definedName name="Miami_Beach_Bowl" localSheetId="3">'Big Board'!$B$9:$C$9</definedName>
    <definedName name="Military_Bowl" localSheetId="3">'Big Board'!$B$21:$C$21</definedName>
    <definedName name="Motel_6_Cactus_Bowl" localSheetId="3">'Big Board'!$B$23:$C$23</definedName>
    <definedName name="National_Championship" localSheetId="3">'Big Board'!$B$44:$C$44</definedName>
    <definedName name="National_Funding_Holiday_Bowl" localSheetId="3">'Big Board'!$B$22:$C$22</definedName>
    <definedName name="New_Era_Pinstripe_Bowl" localSheetId="3">'Big Board'!$B$24:$C$24</definedName>
    <definedName name="NOVA_Home_Loans_Arizona_Bowl" localSheetId="3">'Big Board'!$B$34:$C$34</definedName>
    <definedName name="Outback_Bowl" localSheetId="3">'Big Board'!$B$40:$C$40</definedName>
    <definedName name="PlayStation_Fiesta_Bowl" localSheetId="3">'Big Board'!$B$39:$C$39</definedName>
    <definedName name="Popeyes_Bahamas_Bowl">'Big Board'!$B$13:$C$13</definedName>
    <definedName name="Quick_Lane_Bowl" localSheetId="3">'Big Board'!$B$18:$C$18</definedName>
    <definedName name="Raycom_Media_Camellia_Bowl" localSheetId="3">'Big Board'!$B$7:$C$7</definedName>
    <definedName name="RL_Carriers_New_Orleans_Bowl">'Big Board'!$B$8:$C$9</definedName>
    <definedName name="Rose_Bowl">'Big Board'!$B$42:$C$42</definedName>
    <definedName name="Russell_Athletic_Bowl" localSheetId="3">'Big Board'!$B$25:$C$25</definedName>
    <definedName name="SD_County_CU_Poinsettia_Bowl" localSheetId="3">'Big Board'!$B$11:$C$11</definedName>
    <definedName name="St_Petersburg_Bowl" localSheetId="3">'Big Board'!$B$17:$C$17</definedName>
    <definedName name="Standings">'Score Sheet'!$E$5:$I$24</definedName>
    <definedName name="TaxSlayer_Bowl" localSheetId="3">'Big Board'!$B$37:$C$37</definedName>
    <definedName name="Valero_Alamo_Bowl" localSheetId="3">'Big Board'!$B$30:$C$30</definedName>
    <definedName name="Zaxbys_Heart_of_Dallas_Bowl" localSheetId="3">'Big Board'!$B$20:$C$20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3" i="1"/>
  <c r="J43" i="25"/>
  <c r="K43" i="25" s="1"/>
  <c r="L43" i="25" s="1"/>
  <c r="D43" i="25"/>
  <c r="C43" i="25"/>
  <c r="J42" i="25"/>
  <c r="K42" i="25" s="1"/>
  <c r="L42" i="25" s="1"/>
  <c r="C42" i="25"/>
  <c r="J41" i="25"/>
  <c r="K41" i="25" s="1"/>
  <c r="L41" i="25" s="1"/>
  <c r="C41" i="25"/>
  <c r="J40" i="25"/>
  <c r="K40" i="25" s="1"/>
  <c r="L40" i="25" s="1"/>
  <c r="C40" i="25"/>
  <c r="J39" i="25"/>
  <c r="K39" i="25" s="1"/>
  <c r="L39" i="25" s="1"/>
  <c r="C39" i="25"/>
  <c r="J38" i="25"/>
  <c r="K38" i="25" s="1"/>
  <c r="L38" i="25" s="1"/>
  <c r="C38" i="25"/>
  <c r="J37" i="25"/>
  <c r="K37" i="25" s="1"/>
  <c r="L37" i="25" s="1"/>
  <c r="C37" i="25"/>
  <c r="J36" i="25"/>
  <c r="K36" i="25" s="1"/>
  <c r="L36" i="25" s="1"/>
  <c r="C36" i="25"/>
  <c r="J35" i="25"/>
  <c r="K35" i="25" s="1"/>
  <c r="L35" i="25" s="1"/>
  <c r="C35" i="25"/>
  <c r="J34" i="25"/>
  <c r="K34" i="25" s="1"/>
  <c r="L34" i="25" s="1"/>
  <c r="C34" i="25"/>
  <c r="J33" i="25"/>
  <c r="K33" i="25" s="1"/>
  <c r="L33" i="25" s="1"/>
  <c r="C33" i="25"/>
  <c r="J32" i="25"/>
  <c r="K32" i="25" s="1"/>
  <c r="L32" i="25" s="1"/>
  <c r="C32" i="25"/>
  <c r="J31" i="25"/>
  <c r="K31" i="25" s="1"/>
  <c r="L31" i="25" s="1"/>
  <c r="C31" i="25"/>
  <c r="J30" i="25"/>
  <c r="K30" i="25" s="1"/>
  <c r="L30" i="25" s="1"/>
  <c r="C30" i="25"/>
  <c r="J29" i="25"/>
  <c r="K29" i="25" s="1"/>
  <c r="L29" i="25" s="1"/>
  <c r="C29" i="25"/>
  <c r="J28" i="25"/>
  <c r="K28" i="25" s="1"/>
  <c r="L28" i="25" s="1"/>
  <c r="C28" i="25"/>
  <c r="J27" i="25"/>
  <c r="K27" i="25" s="1"/>
  <c r="L27" i="25" s="1"/>
  <c r="C27" i="25"/>
  <c r="J26" i="25"/>
  <c r="K26" i="25" s="1"/>
  <c r="L26" i="25" s="1"/>
  <c r="C26" i="25"/>
  <c r="J25" i="25"/>
  <c r="K25" i="25" s="1"/>
  <c r="L25" i="25" s="1"/>
  <c r="C25" i="25"/>
  <c r="J24" i="25"/>
  <c r="K24" i="25" s="1"/>
  <c r="L24" i="25" s="1"/>
  <c r="C24" i="25"/>
  <c r="J23" i="25"/>
  <c r="K23" i="25" s="1"/>
  <c r="L23" i="25" s="1"/>
  <c r="C23" i="25"/>
  <c r="J22" i="25"/>
  <c r="K22" i="25" s="1"/>
  <c r="L22" i="25" s="1"/>
  <c r="C22" i="25"/>
  <c r="J21" i="25"/>
  <c r="K21" i="25" s="1"/>
  <c r="L21" i="25" s="1"/>
  <c r="C21" i="25"/>
  <c r="J20" i="25"/>
  <c r="K20" i="25" s="1"/>
  <c r="L20" i="25" s="1"/>
  <c r="C20" i="25"/>
  <c r="J19" i="25"/>
  <c r="K19" i="25" s="1"/>
  <c r="L19" i="25" s="1"/>
  <c r="C19" i="25"/>
  <c r="J18" i="25"/>
  <c r="K18" i="25" s="1"/>
  <c r="L18" i="25" s="1"/>
  <c r="C18" i="25"/>
  <c r="J17" i="25"/>
  <c r="K17" i="25" s="1"/>
  <c r="L17" i="25" s="1"/>
  <c r="C17" i="25"/>
  <c r="J16" i="25"/>
  <c r="K16" i="25" s="1"/>
  <c r="L16" i="25" s="1"/>
  <c r="C16" i="25"/>
  <c r="J15" i="25"/>
  <c r="K15" i="25" s="1"/>
  <c r="L15" i="25" s="1"/>
  <c r="C15" i="25"/>
  <c r="J14" i="25"/>
  <c r="K14" i="25" s="1"/>
  <c r="L14" i="25" s="1"/>
  <c r="C14" i="25"/>
  <c r="J13" i="25"/>
  <c r="K13" i="25" s="1"/>
  <c r="L13" i="25" s="1"/>
  <c r="C13" i="25"/>
  <c r="J12" i="25"/>
  <c r="K12" i="25" s="1"/>
  <c r="L12" i="25" s="1"/>
  <c r="C12" i="25"/>
  <c r="J11" i="25"/>
  <c r="K11" i="25" s="1"/>
  <c r="L11" i="25" s="1"/>
  <c r="C11" i="25"/>
  <c r="J10" i="25"/>
  <c r="K10" i="25" s="1"/>
  <c r="L10" i="25" s="1"/>
  <c r="C10" i="25"/>
  <c r="J9" i="25"/>
  <c r="K9" i="25" s="1"/>
  <c r="L9" i="25" s="1"/>
  <c r="C9" i="25"/>
  <c r="J8" i="25"/>
  <c r="K8" i="25" s="1"/>
  <c r="L8" i="25" s="1"/>
  <c r="C8" i="25"/>
  <c r="J7" i="25"/>
  <c r="K7" i="25" s="1"/>
  <c r="L7" i="25" s="1"/>
  <c r="C7" i="25"/>
  <c r="J6" i="25"/>
  <c r="K6" i="25" s="1"/>
  <c r="L6" i="25" s="1"/>
  <c r="C6" i="25"/>
  <c r="J5" i="25"/>
  <c r="K5" i="25" s="1"/>
  <c r="L5" i="25" s="1"/>
  <c r="C5" i="25"/>
  <c r="J4" i="25"/>
  <c r="K4" i="25" s="1"/>
  <c r="L4" i="25" s="1"/>
  <c r="C4" i="25"/>
  <c r="J3" i="25"/>
  <c r="K3" i="25" s="1"/>
  <c r="L3" i="25" s="1"/>
  <c r="C3" i="25"/>
  <c r="J2" i="25"/>
  <c r="K2" i="25" s="1"/>
  <c r="L2" i="25" s="1"/>
  <c r="C2" i="25"/>
  <c r="H18" i="3" l="1"/>
  <c r="O46" i="1"/>
  <c r="G18" i="3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3" i="1"/>
  <c r="J43" i="24"/>
  <c r="K43" i="24" s="1"/>
  <c r="L43" i="24" s="1"/>
  <c r="D43" i="24"/>
  <c r="C43" i="24"/>
  <c r="J42" i="24"/>
  <c r="K42" i="24" s="1"/>
  <c r="L42" i="24" s="1"/>
  <c r="C42" i="24"/>
  <c r="J41" i="24"/>
  <c r="K41" i="24" s="1"/>
  <c r="L41" i="24" s="1"/>
  <c r="C41" i="24"/>
  <c r="J40" i="24"/>
  <c r="K40" i="24" s="1"/>
  <c r="L40" i="24" s="1"/>
  <c r="C40" i="24"/>
  <c r="J39" i="24"/>
  <c r="K39" i="24" s="1"/>
  <c r="L39" i="24" s="1"/>
  <c r="C39" i="24"/>
  <c r="J38" i="24"/>
  <c r="K38" i="24" s="1"/>
  <c r="L38" i="24" s="1"/>
  <c r="C38" i="24"/>
  <c r="J37" i="24"/>
  <c r="K37" i="24" s="1"/>
  <c r="L37" i="24" s="1"/>
  <c r="C37" i="24"/>
  <c r="J36" i="24"/>
  <c r="K36" i="24" s="1"/>
  <c r="L36" i="24" s="1"/>
  <c r="C36" i="24"/>
  <c r="J35" i="24"/>
  <c r="K35" i="24" s="1"/>
  <c r="L35" i="24" s="1"/>
  <c r="C35" i="24"/>
  <c r="J34" i="24"/>
  <c r="K34" i="24" s="1"/>
  <c r="L34" i="24" s="1"/>
  <c r="C34" i="24"/>
  <c r="J33" i="24"/>
  <c r="K33" i="24" s="1"/>
  <c r="L33" i="24" s="1"/>
  <c r="C33" i="24"/>
  <c r="J32" i="24"/>
  <c r="K32" i="24" s="1"/>
  <c r="L32" i="24" s="1"/>
  <c r="C32" i="24"/>
  <c r="J31" i="24"/>
  <c r="K31" i="24" s="1"/>
  <c r="L31" i="24" s="1"/>
  <c r="C31" i="24"/>
  <c r="J30" i="24"/>
  <c r="K30" i="24" s="1"/>
  <c r="L30" i="24" s="1"/>
  <c r="C30" i="24"/>
  <c r="J29" i="24"/>
  <c r="K29" i="24" s="1"/>
  <c r="L29" i="24" s="1"/>
  <c r="C29" i="24"/>
  <c r="J28" i="24"/>
  <c r="K28" i="24" s="1"/>
  <c r="L28" i="24" s="1"/>
  <c r="C28" i="24"/>
  <c r="J27" i="24"/>
  <c r="K27" i="24" s="1"/>
  <c r="L27" i="24" s="1"/>
  <c r="C27" i="24"/>
  <c r="J26" i="24"/>
  <c r="K26" i="24" s="1"/>
  <c r="L26" i="24" s="1"/>
  <c r="C26" i="24"/>
  <c r="J25" i="24"/>
  <c r="K25" i="24" s="1"/>
  <c r="L25" i="24" s="1"/>
  <c r="C25" i="24"/>
  <c r="J24" i="24"/>
  <c r="K24" i="24" s="1"/>
  <c r="L24" i="24" s="1"/>
  <c r="C24" i="24"/>
  <c r="J23" i="24"/>
  <c r="K23" i="24" s="1"/>
  <c r="L23" i="24" s="1"/>
  <c r="C23" i="24"/>
  <c r="J22" i="24"/>
  <c r="K22" i="24" s="1"/>
  <c r="L22" i="24" s="1"/>
  <c r="C22" i="24"/>
  <c r="J21" i="24"/>
  <c r="K21" i="24" s="1"/>
  <c r="L21" i="24" s="1"/>
  <c r="C21" i="24"/>
  <c r="J20" i="24"/>
  <c r="K20" i="24" s="1"/>
  <c r="L20" i="24" s="1"/>
  <c r="C20" i="24"/>
  <c r="J19" i="24"/>
  <c r="K19" i="24" s="1"/>
  <c r="L19" i="24" s="1"/>
  <c r="C19" i="24"/>
  <c r="J18" i="24"/>
  <c r="K18" i="24" s="1"/>
  <c r="L18" i="24" s="1"/>
  <c r="C18" i="24"/>
  <c r="J17" i="24"/>
  <c r="K17" i="24" s="1"/>
  <c r="L17" i="24" s="1"/>
  <c r="C17" i="24"/>
  <c r="J16" i="24"/>
  <c r="K16" i="24" s="1"/>
  <c r="L16" i="24" s="1"/>
  <c r="C16" i="24"/>
  <c r="J15" i="24"/>
  <c r="K15" i="24" s="1"/>
  <c r="L15" i="24" s="1"/>
  <c r="C15" i="24"/>
  <c r="J14" i="24"/>
  <c r="K14" i="24" s="1"/>
  <c r="L14" i="24" s="1"/>
  <c r="C14" i="24"/>
  <c r="J13" i="24"/>
  <c r="K13" i="24" s="1"/>
  <c r="L13" i="24" s="1"/>
  <c r="C13" i="24"/>
  <c r="J12" i="24"/>
  <c r="K12" i="24" s="1"/>
  <c r="L12" i="24" s="1"/>
  <c r="C12" i="24"/>
  <c r="J11" i="24"/>
  <c r="K11" i="24" s="1"/>
  <c r="L11" i="24" s="1"/>
  <c r="C11" i="24"/>
  <c r="J10" i="24"/>
  <c r="K10" i="24" s="1"/>
  <c r="L10" i="24" s="1"/>
  <c r="C10" i="24"/>
  <c r="J9" i="24"/>
  <c r="K9" i="24" s="1"/>
  <c r="L9" i="24" s="1"/>
  <c r="C9" i="24"/>
  <c r="J8" i="24"/>
  <c r="K8" i="24" s="1"/>
  <c r="L8" i="24" s="1"/>
  <c r="C8" i="24"/>
  <c r="J7" i="24"/>
  <c r="K7" i="24" s="1"/>
  <c r="L7" i="24" s="1"/>
  <c r="C7" i="24"/>
  <c r="J6" i="24"/>
  <c r="K6" i="24" s="1"/>
  <c r="L6" i="24" s="1"/>
  <c r="C6" i="24"/>
  <c r="J5" i="24"/>
  <c r="K5" i="24" s="1"/>
  <c r="L5" i="24" s="1"/>
  <c r="C5" i="24"/>
  <c r="J4" i="24"/>
  <c r="K4" i="24" s="1"/>
  <c r="L4" i="24" s="1"/>
  <c r="C4" i="24"/>
  <c r="J3" i="24"/>
  <c r="K3" i="24" s="1"/>
  <c r="L3" i="24" s="1"/>
  <c r="C3" i="24"/>
  <c r="J2" i="24"/>
  <c r="K2" i="24" s="1"/>
  <c r="L2" i="24" s="1"/>
  <c r="C2" i="24"/>
  <c r="H9" i="3" l="1"/>
  <c r="AG46" i="1"/>
  <c r="G9" i="3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3" i="1"/>
  <c r="J43" i="22"/>
  <c r="K43" i="22" s="1"/>
  <c r="L43" i="22" s="1"/>
  <c r="D43" i="22"/>
  <c r="C43" i="22"/>
  <c r="J42" i="22"/>
  <c r="K42" i="22" s="1"/>
  <c r="L42" i="22" s="1"/>
  <c r="C42" i="22"/>
  <c r="J41" i="22"/>
  <c r="K41" i="22" s="1"/>
  <c r="L41" i="22" s="1"/>
  <c r="C41" i="22"/>
  <c r="J40" i="22"/>
  <c r="K40" i="22" s="1"/>
  <c r="L40" i="22" s="1"/>
  <c r="C40" i="22"/>
  <c r="J39" i="22"/>
  <c r="K39" i="22" s="1"/>
  <c r="L39" i="22" s="1"/>
  <c r="C39" i="22"/>
  <c r="J38" i="22"/>
  <c r="K38" i="22" s="1"/>
  <c r="L38" i="22" s="1"/>
  <c r="C38" i="22"/>
  <c r="J37" i="22"/>
  <c r="K37" i="22" s="1"/>
  <c r="L37" i="22" s="1"/>
  <c r="C37" i="22"/>
  <c r="J36" i="22"/>
  <c r="K36" i="22" s="1"/>
  <c r="L36" i="22" s="1"/>
  <c r="C36" i="22"/>
  <c r="J35" i="22"/>
  <c r="K35" i="22" s="1"/>
  <c r="L35" i="22" s="1"/>
  <c r="C35" i="22"/>
  <c r="J34" i="22"/>
  <c r="K34" i="22" s="1"/>
  <c r="L34" i="22" s="1"/>
  <c r="C34" i="22"/>
  <c r="J33" i="22"/>
  <c r="K33" i="22" s="1"/>
  <c r="L33" i="22" s="1"/>
  <c r="C33" i="22"/>
  <c r="J32" i="22"/>
  <c r="K32" i="22" s="1"/>
  <c r="L32" i="22" s="1"/>
  <c r="C32" i="22"/>
  <c r="J31" i="22"/>
  <c r="K31" i="22" s="1"/>
  <c r="L31" i="22" s="1"/>
  <c r="C31" i="22"/>
  <c r="J30" i="22"/>
  <c r="K30" i="22" s="1"/>
  <c r="L30" i="22" s="1"/>
  <c r="C30" i="22"/>
  <c r="J29" i="22"/>
  <c r="K29" i="22" s="1"/>
  <c r="L29" i="22" s="1"/>
  <c r="C29" i="22"/>
  <c r="J28" i="22"/>
  <c r="K28" i="22" s="1"/>
  <c r="L28" i="22" s="1"/>
  <c r="C28" i="22"/>
  <c r="J27" i="22"/>
  <c r="K27" i="22" s="1"/>
  <c r="L27" i="22" s="1"/>
  <c r="C27" i="22"/>
  <c r="J26" i="22"/>
  <c r="K26" i="22" s="1"/>
  <c r="L26" i="22" s="1"/>
  <c r="C26" i="22"/>
  <c r="J25" i="22"/>
  <c r="K25" i="22" s="1"/>
  <c r="L25" i="22" s="1"/>
  <c r="C25" i="22"/>
  <c r="J24" i="22"/>
  <c r="K24" i="22" s="1"/>
  <c r="L24" i="22" s="1"/>
  <c r="C24" i="22"/>
  <c r="J23" i="22"/>
  <c r="K23" i="22" s="1"/>
  <c r="L23" i="22" s="1"/>
  <c r="C23" i="22"/>
  <c r="J22" i="22"/>
  <c r="K22" i="22" s="1"/>
  <c r="L22" i="22" s="1"/>
  <c r="C22" i="22"/>
  <c r="J21" i="22"/>
  <c r="K21" i="22" s="1"/>
  <c r="L21" i="22" s="1"/>
  <c r="C21" i="22"/>
  <c r="J20" i="22"/>
  <c r="K20" i="22" s="1"/>
  <c r="L20" i="22" s="1"/>
  <c r="C20" i="22"/>
  <c r="J19" i="22"/>
  <c r="K19" i="22" s="1"/>
  <c r="L19" i="22" s="1"/>
  <c r="C19" i="22"/>
  <c r="J18" i="22"/>
  <c r="K18" i="22" s="1"/>
  <c r="L18" i="22" s="1"/>
  <c r="C18" i="22"/>
  <c r="J17" i="22"/>
  <c r="K17" i="22" s="1"/>
  <c r="L17" i="22" s="1"/>
  <c r="C17" i="22"/>
  <c r="J16" i="22"/>
  <c r="K16" i="22" s="1"/>
  <c r="L16" i="22" s="1"/>
  <c r="C16" i="22"/>
  <c r="J15" i="22"/>
  <c r="K15" i="22" s="1"/>
  <c r="L15" i="22" s="1"/>
  <c r="C15" i="22"/>
  <c r="J14" i="22"/>
  <c r="K14" i="22" s="1"/>
  <c r="L14" i="22" s="1"/>
  <c r="C14" i="22"/>
  <c r="J13" i="22"/>
  <c r="K13" i="22" s="1"/>
  <c r="L13" i="22" s="1"/>
  <c r="C13" i="22"/>
  <c r="J12" i="22"/>
  <c r="K12" i="22" s="1"/>
  <c r="L12" i="22" s="1"/>
  <c r="C12" i="22"/>
  <c r="J11" i="22"/>
  <c r="K11" i="22" s="1"/>
  <c r="L11" i="22" s="1"/>
  <c r="C11" i="22"/>
  <c r="J10" i="22"/>
  <c r="K10" i="22" s="1"/>
  <c r="L10" i="22" s="1"/>
  <c r="C10" i="22"/>
  <c r="J9" i="22"/>
  <c r="K9" i="22" s="1"/>
  <c r="L9" i="22" s="1"/>
  <c r="C9" i="22"/>
  <c r="J8" i="22"/>
  <c r="K8" i="22" s="1"/>
  <c r="L8" i="22" s="1"/>
  <c r="C8" i="22"/>
  <c r="J7" i="22"/>
  <c r="K7" i="22" s="1"/>
  <c r="L7" i="22" s="1"/>
  <c r="C7" i="22"/>
  <c r="J6" i="22"/>
  <c r="K6" i="22" s="1"/>
  <c r="L6" i="22" s="1"/>
  <c r="C6" i="22"/>
  <c r="J5" i="22"/>
  <c r="K5" i="22" s="1"/>
  <c r="L5" i="22" s="1"/>
  <c r="C5" i="22"/>
  <c r="J4" i="22"/>
  <c r="K4" i="22" s="1"/>
  <c r="L4" i="22" s="1"/>
  <c r="C4" i="22"/>
  <c r="J3" i="22"/>
  <c r="K3" i="22" s="1"/>
  <c r="L3" i="22" s="1"/>
  <c r="C3" i="22"/>
  <c r="J2" i="22"/>
  <c r="K2" i="22" s="1"/>
  <c r="L2" i="22" s="1"/>
  <c r="C2" i="22"/>
  <c r="H20" i="3" l="1"/>
  <c r="I46" i="1"/>
  <c r="G20" i="3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3" i="1"/>
  <c r="J43" i="23"/>
  <c r="K43" i="23" s="1"/>
  <c r="L43" i="23" s="1"/>
  <c r="D43" i="23"/>
  <c r="C43" i="23"/>
  <c r="J42" i="23"/>
  <c r="K42" i="23" s="1"/>
  <c r="L42" i="23" s="1"/>
  <c r="C42" i="23"/>
  <c r="J41" i="23"/>
  <c r="K41" i="23" s="1"/>
  <c r="L41" i="23" s="1"/>
  <c r="C41" i="23"/>
  <c r="J40" i="23"/>
  <c r="K40" i="23" s="1"/>
  <c r="L40" i="23" s="1"/>
  <c r="C40" i="23"/>
  <c r="J39" i="23"/>
  <c r="K39" i="23" s="1"/>
  <c r="L39" i="23" s="1"/>
  <c r="C39" i="23"/>
  <c r="J38" i="23"/>
  <c r="K38" i="23" s="1"/>
  <c r="L38" i="23" s="1"/>
  <c r="C38" i="23"/>
  <c r="J37" i="23"/>
  <c r="K37" i="23" s="1"/>
  <c r="L37" i="23" s="1"/>
  <c r="C37" i="23"/>
  <c r="J36" i="23"/>
  <c r="K36" i="23" s="1"/>
  <c r="L36" i="23" s="1"/>
  <c r="C36" i="23"/>
  <c r="J35" i="23"/>
  <c r="K35" i="23" s="1"/>
  <c r="L35" i="23" s="1"/>
  <c r="C35" i="23"/>
  <c r="J34" i="23"/>
  <c r="K34" i="23" s="1"/>
  <c r="L34" i="23" s="1"/>
  <c r="C34" i="23"/>
  <c r="J33" i="23"/>
  <c r="K33" i="23" s="1"/>
  <c r="L33" i="23" s="1"/>
  <c r="C33" i="23"/>
  <c r="J32" i="23"/>
  <c r="K32" i="23" s="1"/>
  <c r="L32" i="23" s="1"/>
  <c r="C32" i="23"/>
  <c r="J31" i="23"/>
  <c r="K31" i="23" s="1"/>
  <c r="L31" i="23" s="1"/>
  <c r="C31" i="23"/>
  <c r="J30" i="23"/>
  <c r="K30" i="23" s="1"/>
  <c r="L30" i="23" s="1"/>
  <c r="C30" i="23"/>
  <c r="J29" i="23"/>
  <c r="K29" i="23" s="1"/>
  <c r="L29" i="23" s="1"/>
  <c r="C29" i="23"/>
  <c r="J28" i="23"/>
  <c r="K28" i="23" s="1"/>
  <c r="L28" i="23" s="1"/>
  <c r="C28" i="23"/>
  <c r="J27" i="23"/>
  <c r="K27" i="23" s="1"/>
  <c r="L27" i="23" s="1"/>
  <c r="C27" i="23"/>
  <c r="J26" i="23"/>
  <c r="K26" i="23" s="1"/>
  <c r="L26" i="23" s="1"/>
  <c r="C26" i="23"/>
  <c r="J25" i="23"/>
  <c r="K25" i="23" s="1"/>
  <c r="L25" i="23" s="1"/>
  <c r="C25" i="23"/>
  <c r="J24" i="23"/>
  <c r="K24" i="23" s="1"/>
  <c r="L24" i="23" s="1"/>
  <c r="C24" i="23"/>
  <c r="J23" i="23"/>
  <c r="K23" i="23" s="1"/>
  <c r="L23" i="23" s="1"/>
  <c r="C23" i="23"/>
  <c r="J22" i="23"/>
  <c r="K22" i="23" s="1"/>
  <c r="L22" i="23" s="1"/>
  <c r="C22" i="23"/>
  <c r="J21" i="23"/>
  <c r="K21" i="23" s="1"/>
  <c r="L21" i="23" s="1"/>
  <c r="C21" i="23"/>
  <c r="J20" i="23"/>
  <c r="K20" i="23" s="1"/>
  <c r="L20" i="23" s="1"/>
  <c r="C20" i="23"/>
  <c r="J19" i="23"/>
  <c r="K19" i="23" s="1"/>
  <c r="L19" i="23" s="1"/>
  <c r="C19" i="23"/>
  <c r="J18" i="23"/>
  <c r="K18" i="23" s="1"/>
  <c r="L18" i="23" s="1"/>
  <c r="C18" i="23"/>
  <c r="J17" i="23"/>
  <c r="K17" i="23" s="1"/>
  <c r="L17" i="23" s="1"/>
  <c r="C17" i="23"/>
  <c r="J16" i="23"/>
  <c r="K16" i="23" s="1"/>
  <c r="L16" i="23" s="1"/>
  <c r="C16" i="23"/>
  <c r="J15" i="23"/>
  <c r="K15" i="23" s="1"/>
  <c r="L15" i="23" s="1"/>
  <c r="C15" i="23"/>
  <c r="J14" i="23"/>
  <c r="K14" i="23" s="1"/>
  <c r="L14" i="23" s="1"/>
  <c r="C14" i="23"/>
  <c r="J13" i="23"/>
  <c r="K13" i="23" s="1"/>
  <c r="L13" i="23" s="1"/>
  <c r="C13" i="23"/>
  <c r="J12" i="23"/>
  <c r="K12" i="23" s="1"/>
  <c r="L12" i="23" s="1"/>
  <c r="C12" i="23"/>
  <c r="J11" i="23"/>
  <c r="K11" i="23" s="1"/>
  <c r="L11" i="23" s="1"/>
  <c r="C11" i="23"/>
  <c r="J10" i="23"/>
  <c r="K10" i="23" s="1"/>
  <c r="L10" i="23" s="1"/>
  <c r="C10" i="23"/>
  <c r="J9" i="23"/>
  <c r="K9" i="23" s="1"/>
  <c r="L9" i="23" s="1"/>
  <c r="C9" i="23"/>
  <c r="J8" i="23"/>
  <c r="K8" i="23" s="1"/>
  <c r="L8" i="23" s="1"/>
  <c r="C8" i="23"/>
  <c r="J7" i="23"/>
  <c r="K7" i="23" s="1"/>
  <c r="L7" i="23" s="1"/>
  <c r="C7" i="23"/>
  <c r="J6" i="23"/>
  <c r="K6" i="23" s="1"/>
  <c r="L6" i="23" s="1"/>
  <c r="C6" i="23"/>
  <c r="J5" i="23"/>
  <c r="K5" i="23" s="1"/>
  <c r="L5" i="23" s="1"/>
  <c r="C5" i="23"/>
  <c r="J4" i="23"/>
  <c r="K4" i="23" s="1"/>
  <c r="L4" i="23" s="1"/>
  <c r="C4" i="23"/>
  <c r="J3" i="23"/>
  <c r="K3" i="23" s="1"/>
  <c r="L3" i="23" s="1"/>
  <c r="C3" i="23"/>
  <c r="J2" i="23"/>
  <c r="K2" i="23" s="1"/>
  <c r="L2" i="23" s="1"/>
  <c r="C2" i="23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3" i="1"/>
  <c r="J43" i="21"/>
  <c r="K43" i="21" s="1"/>
  <c r="L43" i="21" s="1"/>
  <c r="D43" i="21"/>
  <c r="C43" i="21"/>
  <c r="K42" i="21"/>
  <c r="L42" i="21" s="1"/>
  <c r="J42" i="21"/>
  <c r="C42" i="21"/>
  <c r="J41" i="21"/>
  <c r="K41" i="21" s="1"/>
  <c r="L41" i="21" s="1"/>
  <c r="C41" i="21"/>
  <c r="J40" i="21"/>
  <c r="K40" i="21" s="1"/>
  <c r="L40" i="21" s="1"/>
  <c r="C40" i="21"/>
  <c r="J39" i="21"/>
  <c r="K39" i="21" s="1"/>
  <c r="L39" i="21" s="1"/>
  <c r="C39" i="21"/>
  <c r="J38" i="21"/>
  <c r="K38" i="21" s="1"/>
  <c r="L38" i="21" s="1"/>
  <c r="C38" i="21"/>
  <c r="J37" i="21"/>
  <c r="K37" i="21" s="1"/>
  <c r="L37" i="21" s="1"/>
  <c r="C37" i="21"/>
  <c r="J36" i="21"/>
  <c r="K36" i="21" s="1"/>
  <c r="L36" i="21" s="1"/>
  <c r="C36" i="21"/>
  <c r="J35" i="21"/>
  <c r="K35" i="21" s="1"/>
  <c r="L35" i="21" s="1"/>
  <c r="C35" i="21"/>
  <c r="J34" i="21"/>
  <c r="K34" i="21" s="1"/>
  <c r="L34" i="21" s="1"/>
  <c r="C34" i="21"/>
  <c r="J33" i="21"/>
  <c r="K33" i="21" s="1"/>
  <c r="L33" i="21" s="1"/>
  <c r="C33" i="21"/>
  <c r="J32" i="21"/>
  <c r="K32" i="21" s="1"/>
  <c r="L32" i="21" s="1"/>
  <c r="C32" i="21"/>
  <c r="J31" i="21"/>
  <c r="K31" i="21" s="1"/>
  <c r="L31" i="21" s="1"/>
  <c r="C31" i="21"/>
  <c r="J30" i="21"/>
  <c r="K30" i="21" s="1"/>
  <c r="L30" i="21" s="1"/>
  <c r="C30" i="21"/>
  <c r="J29" i="21"/>
  <c r="K29" i="21" s="1"/>
  <c r="L29" i="21" s="1"/>
  <c r="C29" i="21"/>
  <c r="J28" i="21"/>
  <c r="K28" i="21" s="1"/>
  <c r="L28" i="21" s="1"/>
  <c r="C28" i="21"/>
  <c r="J27" i="21"/>
  <c r="K27" i="21" s="1"/>
  <c r="L27" i="21" s="1"/>
  <c r="C27" i="21"/>
  <c r="J26" i="21"/>
  <c r="K26" i="21" s="1"/>
  <c r="L26" i="21" s="1"/>
  <c r="C26" i="21"/>
  <c r="J25" i="21"/>
  <c r="K25" i="21" s="1"/>
  <c r="L25" i="21" s="1"/>
  <c r="C25" i="21"/>
  <c r="J24" i="21"/>
  <c r="K24" i="21" s="1"/>
  <c r="L24" i="21" s="1"/>
  <c r="C24" i="21"/>
  <c r="J23" i="21"/>
  <c r="K23" i="21" s="1"/>
  <c r="L23" i="21" s="1"/>
  <c r="C23" i="21"/>
  <c r="J22" i="21"/>
  <c r="K22" i="21" s="1"/>
  <c r="L22" i="21" s="1"/>
  <c r="C22" i="21"/>
  <c r="J21" i="21"/>
  <c r="K21" i="21" s="1"/>
  <c r="L21" i="21" s="1"/>
  <c r="C21" i="21"/>
  <c r="J20" i="21"/>
  <c r="K20" i="21" s="1"/>
  <c r="L20" i="21" s="1"/>
  <c r="C20" i="21"/>
  <c r="J19" i="21"/>
  <c r="K19" i="21" s="1"/>
  <c r="L19" i="21" s="1"/>
  <c r="C19" i="21"/>
  <c r="J18" i="21"/>
  <c r="K18" i="21" s="1"/>
  <c r="L18" i="21" s="1"/>
  <c r="C18" i="21"/>
  <c r="J17" i="21"/>
  <c r="K17" i="21" s="1"/>
  <c r="L17" i="21" s="1"/>
  <c r="C17" i="21"/>
  <c r="J16" i="21"/>
  <c r="K16" i="21" s="1"/>
  <c r="L16" i="21" s="1"/>
  <c r="C16" i="21"/>
  <c r="J15" i="21"/>
  <c r="K15" i="21" s="1"/>
  <c r="L15" i="21" s="1"/>
  <c r="C15" i="21"/>
  <c r="J14" i="21"/>
  <c r="K14" i="21" s="1"/>
  <c r="L14" i="21" s="1"/>
  <c r="C14" i="21"/>
  <c r="J13" i="21"/>
  <c r="K13" i="21" s="1"/>
  <c r="L13" i="21" s="1"/>
  <c r="C13" i="21"/>
  <c r="J12" i="21"/>
  <c r="K12" i="21" s="1"/>
  <c r="L12" i="21" s="1"/>
  <c r="C12" i="21"/>
  <c r="J11" i="21"/>
  <c r="K11" i="21" s="1"/>
  <c r="L11" i="21" s="1"/>
  <c r="C11" i="21"/>
  <c r="J10" i="21"/>
  <c r="K10" i="21" s="1"/>
  <c r="L10" i="21" s="1"/>
  <c r="C10" i="21"/>
  <c r="J9" i="21"/>
  <c r="K9" i="21" s="1"/>
  <c r="L9" i="21" s="1"/>
  <c r="C9" i="21"/>
  <c r="J8" i="21"/>
  <c r="K8" i="21" s="1"/>
  <c r="L8" i="21" s="1"/>
  <c r="C8" i="21"/>
  <c r="J7" i="21"/>
  <c r="K7" i="21" s="1"/>
  <c r="L7" i="21" s="1"/>
  <c r="C7" i="21"/>
  <c r="J6" i="21"/>
  <c r="K6" i="21" s="1"/>
  <c r="L6" i="21" s="1"/>
  <c r="C6" i="21"/>
  <c r="J5" i="21"/>
  <c r="K5" i="21" s="1"/>
  <c r="L5" i="21" s="1"/>
  <c r="C5" i="21"/>
  <c r="J4" i="21"/>
  <c r="K4" i="21" s="1"/>
  <c r="L4" i="21" s="1"/>
  <c r="C4" i="21"/>
  <c r="J3" i="21"/>
  <c r="K3" i="21" s="1"/>
  <c r="L3" i="21" s="1"/>
  <c r="C3" i="21"/>
  <c r="J2" i="21"/>
  <c r="K2" i="21" s="1"/>
  <c r="L2" i="21" s="1"/>
  <c r="C2" i="21"/>
  <c r="H7" i="3" l="1"/>
  <c r="H22" i="3"/>
  <c r="AA46" i="1"/>
  <c r="K46" i="1"/>
  <c r="G7" i="3"/>
  <c r="G22" i="3"/>
  <c r="J43" i="18"/>
  <c r="K43" i="18" s="1"/>
  <c r="L43" i="18" s="1"/>
  <c r="D43" i="18"/>
  <c r="C43" i="18"/>
  <c r="J42" i="18"/>
  <c r="K42" i="18" s="1"/>
  <c r="L42" i="18" s="1"/>
  <c r="C42" i="18"/>
  <c r="J41" i="18"/>
  <c r="K41" i="18" s="1"/>
  <c r="L41" i="18" s="1"/>
  <c r="C41" i="18"/>
  <c r="J40" i="18"/>
  <c r="K40" i="18" s="1"/>
  <c r="L40" i="18" s="1"/>
  <c r="C40" i="18"/>
  <c r="J39" i="18"/>
  <c r="K39" i="18" s="1"/>
  <c r="L39" i="18" s="1"/>
  <c r="C39" i="18"/>
  <c r="J38" i="18"/>
  <c r="K38" i="18" s="1"/>
  <c r="L38" i="18" s="1"/>
  <c r="C38" i="18"/>
  <c r="J37" i="18"/>
  <c r="K37" i="18" s="1"/>
  <c r="L37" i="18" s="1"/>
  <c r="C37" i="18"/>
  <c r="J36" i="18"/>
  <c r="K36" i="18" s="1"/>
  <c r="L36" i="18" s="1"/>
  <c r="C36" i="18"/>
  <c r="J35" i="18"/>
  <c r="K35" i="18" s="1"/>
  <c r="L35" i="18" s="1"/>
  <c r="C35" i="18"/>
  <c r="J34" i="18"/>
  <c r="K34" i="18" s="1"/>
  <c r="L34" i="18" s="1"/>
  <c r="C34" i="18"/>
  <c r="J33" i="18"/>
  <c r="K33" i="18" s="1"/>
  <c r="L33" i="18" s="1"/>
  <c r="C33" i="18"/>
  <c r="J32" i="18"/>
  <c r="K32" i="18" s="1"/>
  <c r="L32" i="18" s="1"/>
  <c r="C32" i="18"/>
  <c r="J31" i="18"/>
  <c r="K31" i="18" s="1"/>
  <c r="L31" i="18" s="1"/>
  <c r="C31" i="18"/>
  <c r="J30" i="18"/>
  <c r="K30" i="18" s="1"/>
  <c r="L30" i="18" s="1"/>
  <c r="C30" i="18"/>
  <c r="J29" i="18"/>
  <c r="K29" i="18" s="1"/>
  <c r="L29" i="18" s="1"/>
  <c r="C29" i="18"/>
  <c r="J28" i="18"/>
  <c r="K28" i="18" s="1"/>
  <c r="L28" i="18" s="1"/>
  <c r="C28" i="18"/>
  <c r="J27" i="18"/>
  <c r="K27" i="18" s="1"/>
  <c r="L27" i="18" s="1"/>
  <c r="C27" i="18"/>
  <c r="J26" i="18"/>
  <c r="K26" i="18" s="1"/>
  <c r="L26" i="18" s="1"/>
  <c r="C26" i="18"/>
  <c r="J25" i="18"/>
  <c r="K25" i="18" s="1"/>
  <c r="L25" i="18" s="1"/>
  <c r="C25" i="18"/>
  <c r="J24" i="18"/>
  <c r="K24" i="18" s="1"/>
  <c r="L24" i="18" s="1"/>
  <c r="C24" i="18"/>
  <c r="J23" i="18"/>
  <c r="K23" i="18" s="1"/>
  <c r="L23" i="18" s="1"/>
  <c r="C23" i="18"/>
  <c r="J22" i="18"/>
  <c r="K22" i="18" s="1"/>
  <c r="L22" i="18" s="1"/>
  <c r="C22" i="18"/>
  <c r="J21" i="18"/>
  <c r="K21" i="18" s="1"/>
  <c r="L21" i="18" s="1"/>
  <c r="C21" i="18"/>
  <c r="J20" i="18"/>
  <c r="K20" i="18" s="1"/>
  <c r="L20" i="18" s="1"/>
  <c r="C20" i="18"/>
  <c r="J19" i="18"/>
  <c r="K19" i="18" s="1"/>
  <c r="L19" i="18" s="1"/>
  <c r="C19" i="18"/>
  <c r="J18" i="18"/>
  <c r="K18" i="18" s="1"/>
  <c r="L18" i="18" s="1"/>
  <c r="C18" i="18"/>
  <c r="J17" i="18"/>
  <c r="K17" i="18" s="1"/>
  <c r="L17" i="18" s="1"/>
  <c r="C17" i="18"/>
  <c r="J16" i="18"/>
  <c r="K16" i="18" s="1"/>
  <c r="L16" i="18" s="1"/>
  <c r="C16" i="18"/>
  <c r="J15" i="18"/>
  <c r="K15" i="18" s="1"/>
  <c r="L15" i="18" s="1"/>
  <c r="C15" i="18"/>
  <c r="J14" i="18"/>
  <c r="K14" i="18" s="1"/>
  <c r="L14" i="18" s="1"/>
  <c r="C14" i="18"/>
  <c r="J13" i="18"/>
  <c r="K13" i="18" s="1"/>
  <c r="L13" i="18" s="1"/>
  <c r="C13" i="18"/>
  <c r="J12" i="18"/>
  <c r="K12" i="18" s="1"/>
  <c r="L12" i="18" s="1"/>
  <c r="C12" i="18"/>
  <c r="J11" i="18"/>
  <c r="K11" i="18" s="1"/>
  <c r="L11" i="18" s="1"/>
  <c r="C11" i="18"/>
  <c r="J10" i="18"/>
  <c r="K10" i="18" s="1"/>
  <c r="L10" i="18" s="1"/>
  <c r="C10" i="18"/>
  <c r="J9" i="18"/>
  <c r="K9" i="18" s="1"/>
  <c r="L9" i="18" s="1"/>
  <c r="C9" i="18"/>
  <c r="J8" i="18"/>
  <c r="K8" i="18" s="1"/>
  <c r="L8" i="18" s="1"/>
  <c r="C8" i="18"/>
  <c r="J7" i="18"/>
  <c r="K7" i="18" s="1"/>
  <c r="L7" i="18" s="1"/>
  <c r="C7" i="18"/>
  <c r="J6" i="18"/>
  <c r="K6" i="18" s="1"/>
  <c r="L6" i="18" s="1"/>
  <c r="C6" i="18"/>
  <c r="J5" i="18"/>
  <c r="K5" i="18" s="1"/>
  <c r="L5" i="18" s="1"/>
  <c r="C5" i="18"/>
  <c r="J4" i="18"/>
  <c r="K4" i="18" s="1"/>
  <c r="L4" i="18" s="1"/>
  <c r="C4" i="18"/>
  <c r="J3" i="18"/>
  <c r="K3" i="18" s="1"/>
  <c r="L3" i="18" s="1"/>
  <c r="C3" i="18"/>
  <c r="J2" i="18"/>
  <c r="K2" i="18" s="1"/>
  <c r="L2" i="18" s="1"/>
  <c r="C2" i="18"/>
  <c r="AN4" i="1" l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3" i="1"/>
  <c r="J43" i="20"/>
  <c r="K43" i="20" s="1"/>
  <c r="L43" i="20" s="1"/>
  <c r="D43" i="20"/>
  <c r="C43" i="20"/>
  <c r="J42" i="20"/>
  <c r="K42" i="20" s="1"/>
  <c r="L42" i="20" s="1"/>
  <c r="C42" i="20"/>
  <c r="J41" i="20"/>
  <c r="K41" i="20" s="1"/>
  <c r="L41" i="20" s="1"/>
  <c r="C41" i="20"/>
  <c r="J40" i="20"/>
  <c r="K40" i="20" s="1"/>
  <c r="L40" i="20" s="1"/>
  <c r="C40" i="20"/>
  <c r="J39" i="20"/>
  <c r="K39" i="20" s="1"/>
  <c r="L39" i="20" s="1"/>
  <c r="C39" i="20"/>
  <c r="J38" i="20"/>
  <c r="K38" i="20" s="1"/>
  <c r="L38" i="20" s="1"/>
  <c r="C38" i="20"/>
  <c r="J37" i="20"/>
  <c r="K37" i="20" s="1"/>
  <c r="L37" i="20" s="1"/>
  <c r="C37" i="20"/>
  <c r="J36" i="20"/>
  <c r="K36" i="20" s="1"/>
  <c r="L36" i="20" s="1"/>
  <c r="C36" i="20"/>
  <c r="J35" i="20"/>
  <c r="K35" i="20" s="1"/>
  <c r="L35" i="20" s="1"/>
  <c r="C35" i="20"/>
  <c r="J34" i="20"/>
  <c r="K34" i="20" s="1"/>
  <c r="L34" i="20" s="1"/>
  <c r="C34" i="20"/>
  <c r="J33" i="20"/>
  <c r="K33" i="20" s="1"/>
  <c r="L33" i="20" s="1"/>
  <c r="C33" i="20"/>
  <c r="J32" i="20"/>
  <c r="K32" i="20" s="1"/>
  <c r="L32" i="20" s="1"/>
  <c r="C32" i="20"/>
  <c r="J31" i="20"/>
  <c r="K31" i="20" s="1"/>
  <c r="L31" i="20" s="1"/>
  <c r="C31" i="20"/>
  <c r="J30" i="20"/>
  <c r="K30" i="20" s="1"/>
  <c r="L30" i="20" s="1"/>
  <c r="C30" i="20"/>
  <c r="J29" i="20"/>
  <c r="K29" i="20" s="1"/>
  <c r="L29" i="20" s="1"/>
  <c r="C29" i="20"/>
  <c r="J28" i="20"/>
  <c r="K28" i="20" s="1"/>
  <c r="L28" i="20" s="1"/>
  <c r="C28" i="20"/>
  <c r="J27" i="20"/>
  <c r="K27" i="20" s="1"/>
  <c r="L27" i="20" s="1"/>
  <c r="C27" i="20"/>
  <c r="J26" i="20"/>
  <c r="K26" i="20" s="1"/>
  <c r="L26" i="20" s="1"/>
  <c r="C26" i="20"/>
  <c r="J25" i="20"/>
  <c r="K25" i="20" s="1"/>
  <c r="L25" i="20" s="1"/>
  <c r="C25" i="20"/>
  <c r="J24" i="20"/>
  <c r="K24" i="20" s="1"/>
  <c r="L24" i="20" s="1"/>
  <c r="C24" i="20"/>
  <c r="J23" i="20"/>
  <c r="K23" i="20" s="1"/>
  <c r="L23" i="20" s="1"/>
  <c r="C23" i="20"/>
  <c r="J22" i="20"/>
  <c r="K22" i="20" s="1"/>
  <c r="L22" i="20" s="1"/>
  <c r="C22" i="20"/>
  <c r="J21" i="20"/>
  <c r="K21" i="20" s="1"/>
  <c r="L21" i="20" s="1"/>
  <c r="C21" i="20"/>
  <c r="J20" i="20"/>
  <c r="K20" i="20" s="1"/>
  <c r="L20" i="20" s="1"/>
  <c r="C20" i="20"/>
  <c r="J19" i="20"/>
  <c r="K19" i="20" s="1"/>
  <c r="L19" i="20" s="1"/>
  <c r="C19" i="20"/>
  <c r="J18" i="20"/>
  <c r="K18" i="20" s="1"/>
  <c r="L18" i="20" s="1"/>
  <c r="C18" i="20"/>
  <c r="J17" i="20"/>
  <c r="K17" i="20" s="1"/>
  <c r="L17" i="20" s="1"/>
  <c r="C17" i="20"/>
  <c r="J16" i="20"/>
  <c r="K16" i="20" s="1"/>
  <c r="L16" i="20" s="1"/>
  <c r="C16" i="20"/>
  <c r="J15" i="20"/>
  <c r="K15" i="20" s="1"/>
  <c r="L15" i="20" s="1"/>
  <c r="C15" i="20"/>
  <c r="J14" i="20"/>
  <c r="K14" i="20" s="1"/>
  <c r="L14" i="20" s="1"/>
  <c r="C14" i="20"/>
  <c r="J13" i="20"/>
  <c r="K13" i="20" s="1"/>
  <c r="L13" i="20" s="1"/>
  <c r="C13" i="20"/>
  <c r="J12" i="20"/>
  <c r="K12" i="20" s="1"/>
  <c r="L12" i="20" s="1"/>
  <c r="C12" i="20"/>
  <c r="J11" i="20"/>
  <c r="K11" i="20" s="1"/>
  <c r="L11" i="20" s="1"/>
  <c r="C11" i="20"/>
  <c r="J10" i="20"/>
  <c r="K10" i="20" s="1"/>
  <c r="L10" i="20" s="1"/>
  <c r="C10" i="20"/>
  <c r="J9" i="20"/>
  <c r="K9" i="20" s="1"/>
  <c r="L9" i="20" s="1"/>
  <c r="C9" i="20"/>
  <c r="J8" i="20"/>
  <c r="K8" i="20" s="1"/>
  <c r="L8" i="20" s="1"/>
  <c r="C8" i="20"/>
  <c r="J7" i="20"/>
  <c r="K7" i="20" s="1"/>
  <c r="L7" i="20" s="1"/>
  <c r="C7" i="20"/>
  <c r="J6" i="20"/>
  <c r="K6" i="20" s="1"/>
  <c r="L6" i="20" s="1"/>
  <c r="C6" i="20"/>
  <c r="J5" i="20"/>
  <c r="K5" i="20" s="1"/>
  <c r="L5" i="20" s="1"/>
  <c r="C5" i="20"/>
  <c r="J4" i="20"/>
  <c r="K4" i="20" s="1"/>
  <c r="L4" i="20" s="1"/>
  <c r="C4" i="20"/>
  <c r="J3" i="20"/>
  <c r="K3" i="20" s="1"/>
  <c r="L3" i="20" s="1"/>
  <c r="C3" i="20"/>
  <c r="J2" i="20"/>
  <c r="K2" i="20" s="1"/>
  <c r="L2" i="20" s="1"/>
  <c r="C2" i="20"/>
  <c r="H23" i="3" l="1"/>
  <c r="AM46" i="1"/>
  <c r="G23" i="3"/>
  <c r="J43" i="17"/>
  <c r="K43" i="17" s="1"/>
  <c r="L43" i="17" s="1"/>
  <c r="D43" i="17"/>
  <c r="C43" i="17"/>
  <c r="K42" i="17"/>
  <c r="L42" i="17" s="1"/>
  <c r="J42" i="17"/>
  <c r="K41" i="17"/>
  <c r="L41" i="17" s="1"/>
  <c r="J41" i="17"/>
  <c r="K40" i="17"/>
  <c r="L40" i="17" s="1"/>
  <c r="J40" i="17"/>
  <c r="K39" i="17"/>
  <c r="L39" i="17" s="1"/>
  <c r="J39" i="17"/>
  <c r="K38" i="17"/>
  <c r="L38" i="17" s="1"/>
  <c r="J38" i="17"/>
  <c r="K37" i="17"/>
  <c r="L37" i="17" s="1"/>
  <c r="J37" i="17"/>
  <c r="K36" i="17"/>
  <c r="L36" i="17" s="1"/>
  <c r="J36" i="17"/>
  <c r="K35" i="17"/>
  <c r="L35" i="17" s="1"/>
  <c r="J35" i="17"/>
  <c r="K34" i="17"/>
  <c r="L34" i="17" s="1"/>
  <c r="J34" i="17"/>
  <c r="K33" i="17"/>
  <c r="L33" i="17" s="1"/>
  <c r="J33" i="17"/>
  <c r="K32" i="17"/>
  <c r="L32" i="17" s="1"/>
  <c r="J32" i="17"/>
  <c r="K31" i="17"/>
  <c r="L31" i="17" s="1"/>
  <c r="J31" i="17"/>
  <c r="K30" i="17"/>
  <c r="L30" i="17" s="1"/>
  <c r="J30" i="17"/>
  <c r="K29" i="17"/>
  <c r="L29" i="17" s="1"/>
  <c r="J29" i="17"/>
  <c r="K28" i="17"/>
  <c r="L28" i="17" s="1"/>
  <c r="J28" i="17"/>
  <c r="K27" i="17"/>
  <c r="L27" i="17" s="1"/>
  <c r="J27" i="17"/>
  <c r="K26" i="17"/>
  <c r="L26" i="17" s="1"/>
  <c r="J26" i="17"/>
  <c r="K25" i="17"/>
  <c r="L25" i="17" s="1"/>
  <c r="J25" i="17"/>
  <c r="K24" i="17"/>
  <c r="L24" i="17" s="1"/>
  <c r="J24" i="17"/>
  <c r="K23" i="17"/>
  <c r="L23" i="17" s="1"/>
  <c r="J23" i="17"/>
  <c r="K22" i="17"/>
  <c r="L22" i="17" s="1"/>
  <c r="J22" i="17"/>
  <c r="K21" i="17"/>
  <c r="L21" i="17" s="1"/>
  <c r="J21" i="17"/>
  <c r="K20" i="17"/>
  <c r="L20" i="17" s="1"/>
  <c r="J20" i="17"/>
  <c r="K19" i="17"/>
  <c r="L19" i="17" s="1"/>
  <c r="J19" i="17"/>
  <c r="K18" i="17"/>
  <c r="L18" i="17" s="1"/>
  <c r="J18" i="17"/>
  <c r="K17" i="17"/>
  <c r="L17" i="17" s="1"/>
  <c r="J17" i="17"/>
  <c r="K16" i="17"/>
  <c r="L16" i="17" s="1"/>
  <c r="J16" i="17"/>
  <c r="K15" i="17"/>
  <c r="L15" i="17" s="1"/>
  <c r="J15" i="17"/>
  <c r="K14" i="17"/>
  <c r="L14" i="17" s="1"/>
  <c r="J14" i="17"/>
  <c r="K13" i="17"/>
  <c r="L13" i="17" s="1"/>
  <c r="J13" i="17"/>
  <c r="K12" i="17"/>
  <c r="L12" i="17" s="1"/>
  <c r="J12" i="17"/>
  <c r="K11" i="17"/>
  <c r="L11" i="17" s="1"/>
  <c r="J11" i="17"/>
  <c r="K10" i="17"/>
  <c r="L10" i="17" s="1"/>
  <c r="J10" i="17"/>
  <c r="K9" i="17"/>
  <c r="L9" i="17" s="1"/>
  <c r="J9" i="17"/>
  <c r="K8" i="17"/>
  <c r="L8" i="17" s="1"/>
  <c r="J8" i="17"/>
  <c r="K7" i="17"/>
  <c r="L7" i="17" s="1"/>
  <c r="J7" i="17"/>
  <c r="K6" i="17"/>
  <c r="L6" i="17" s="1"/>
  <c r="J6" i="17"/>
  <c r="K5" i="17"/>
  <c r="L5" i="17" s="1"/>
  <c r="J5" i="17"/>
  <c r="K4" i="17"/>
  <c r="L4" i="17" s="1"/>
  <c r="J4" i="17"/>
  <c r="K3" i="17"/>
  <c r="L3" i="17" s="1"/>
  <c r="J3" i="17"/>
  <c r="K2" i="17"/>
  <c r="L2" i="17" s="1"/>
  <c r="J2" i="17"/>
  <c r="K43" i="19"/>
  <c r="L43" i="19" s="1"/>
  <c r="J43" i="19"/>
  <c r="D43" i="19"/>
  <c r="C43" i="19"/>
  <c r="J42" i="19"/>
  <c r="K42" i="19" s="1"/>
  <c r="L42" i="19" s="1"/>
  <c r="J41" i="19"/>
  <c r="K41" i="19" s="1"/>
  <c r="L41" i="19" s="1"/>
  <c r="J40" i="19"/>
  <c r="K40" i="19" s="1"/>
  <c r="L40" i="19" s="1"/>
  <c r="J39" i="19"/>
  <c r="K39" i="19" s="1"/>
  <c r="L39" i="19" s="1"/>
  <c r="J38" i="19"/>
  <c r="K38" i="19" s="1"/>
  <c r="L38" i="19" s="1"/>
  <c r="J37" i="19"/>
  <c r="K37" i="19" s="1"/>
  <c r="L37" i="19" s="1"/>
  <c r="J36" i="19"/>
  <c r="K36" i="19" s="1"/>
  <c r="L36" i="19" s="1"/>
  <c r="J35" i="19"/>
  <c r="K35" i="19" s="1"/>
  <c r="L35" i="19" s="1"/>
  <c r="J34" i="19"/>
  <c r="K34" i="19" s="1"/>
  <c r="L34" i="19" s="1"/>
  <c r="J33" i="19"/>
  <c r="K33" i="19" s="1"/>
  <c r="L33" i="19" s="1"/>
  <c r="J32" i="19"/>
  <c r="K32" i="19" s="1"/>
  <c r="L32" i="19" s="1"/>
  <c r="J31" i="19"/>
  <c r="K31" i="19" s="1"/>
  <c r="L31" i="19" s="1"/>
  <c r="J30" i="19"/>
  <c r="K30" i="19" s="1"/>
  <c r="L30" i="19" s="1"/>
  <c r="J29" i="19"/>
  <c r="K29" i="19" s="1"/>
  <c r="L29" i="19" s="1"/>
  <c r="J28" i="19"/>
  <c r="K28" i="19" s="1"/>
  <c r="L28" i="19" s="1"/>
  <c r="J27" i="19"/>
  <c r="K27" i="19" s="1"/>
  <c r="L27" i="19" s="1"/>
  <c r="J26" i="19"/>
  <c r="K26" i="19" s="1"/>
  <c r="L26" i="19" s="1"/>
  <c r="J25" i="19"/>
  <c r="K25" i="19" s="1"/>
  <c r="L25" i="19" s="1"/>
  <c r="J24" i="19"/>
  <c r="K24" i="19" s="1"/>
  <c r="L24" i="19" s="1"/>
  <c r="J23" i="19"/>
  <c r="K23" i="19" s="1"/>
  <c r="L23" i="19" s="1"/>
  <c r="J22" i="19"/>
  <c r="K22" i="19" s="1"/>
  <c r="L22" i="19" s="1"/>
  <c r="J21" i="19"/>
  <c r="K21" i="19" s="1"/>
  <c r="L21" i="19" s="1"/>
  <c r="J20" i="19"/>
  <c r="K20" i="19" s="1"/>
  <c r="L20" i="19" s="1"/>
  <c r="J19" i="19"/>
  <c r="K19" i="19" s="1"/>
  <c r="L19" i="19" s="1"/>
  <c r="J18" i="19"/>
  <c r="K18" i="19" s="1"/>
  <c r="L18" i="19" s="1"/>
  <c r="J17" i="19"/>
  <c r="K17" i="19" s="1"/>
  <c r="L17" i="19" s="1"/>
  <c r="J16" i="19"/>
  <c r="K16" i="19" s="1"/>
  <c r="L16" i="19" s="1"/>
  <c r="J15" i="19"/>
  <c r="K15" i="19" s="1"/>
  <c r="L15" i="19" s="1"/>
  <c r="J14" i="19"/>
  <c r="K14" i="19" s="1"/>
  <c r="L14" i="19" s="1"/>
  <c r="J13" i="19"/>
  <c r="K13" i="19" s="1"/>
  <c r="L13" i="19" s="1"/>
  <c r="J12" i="19"/>
  <c r="K12" i="19" s="1"/>
  <c r="L12" i="19" s="1"/>
  <c r="J11" i="19"/>
  <c r="K11" i="19" s="1"/>
  <c r="L11" i="19" s="1"/>
  <c r="J10" i="19"/>
  <c r="K10" i="19" s="1"/>
  <c r="L10" i="19" s="1"/>
  <c r="J9" i="19"/>
  <c r="K9" i="19" s="1"/>
  <c r="L9" i="19" s="1"/>
  <c r="J8" i="19"/>
  <c r="K8" i="19" s="1"/>
  <c r="L8" i="19" s="1"/>
  <c r="J7" i="19"/>
  <c r="K7" i="19" s="1"/>
  <c r="L7" i="19" s="1"/>
  <c r="J6" i="19"/>
  <c r="K6" i="19" s="1"/>
  <c r="L6" i="19" s="1"/>
  <c r="J5" i="19"/>
  <c r="K5" i="19" s="1"/>
  <c r="L5" i="19" s="1"/>
  <c r="J4" i="19"/>
  <c r="K4" i="19" s="1"/>
  <c r="L4" i="19" s="1"/>
  <c r="J3" i="19"/>
  <c r="K3" i="19" s="1"/>
  <c r="L3" i="19" s="1"/>
  <c r="J2" i="19"/>
  <c r="K2" i="19" s="1"/>
  <c r="L2" i="19" s="1"/>
  <c r="J43" i="14"/>
  <c r="K43" i="14" s="1"/>
  <c r="L43" i="14" s="1"/>
  <c r="D43" i="14"/>
  <c r="C43" i="14"/>
  <c r="J42" i="14"/>
  <c r="K42" i="14" s="1"/>
  <c r="L42" i="14" s="1"/>
  <c r="J41" i="14"/>
  <c r="K41" i="14" s="1"/>
  <c r="L41" i="14" s="1"/>
  <c r="J40" i="14"/>
  <c r="K40" i="14" s="1"/>
  <c r="L40" i="14" s="1"/>
  <c r="J39" i="14"/>
  <c r="K39" i="14" s="1"/>
  <c r="L39" i="14" s="1"/>
  <c r="J38" i="14"/>
  <c r="K38" i="14" s="1"/>
  <c r="L38" i="14" s="1"/>
  <c r="J37" i="14"/>
  <c r="K37" i="14" s="1"/>
  <c r="L37" i="14" s="1"/>
  <c r="J36" i="14"/>
  <c r="K36" i="14" s="1"/>
  <c r="L36" i="14" s="1"/>
  <c r="J35" i="14"/>
  <c r="K35" i="14" s="1"/>
  <c r="L35" i="14" s="1"/>
  <c r="J34" i="14"/>
  <c r="K34" i="14" s="1"/>
  <c r="L34" i="14" s="1"/>
  <c r="J33" i="14"/>
  <c r="K33" i="14" s="1"/>
  <c r="L33" i="14" s="1"/>
  <c r="J32" i="14"/>
  <c r="K32" i="14" s="1"/>
  <c r="L32" i="14" s="1"/>
  <c r="J31" i="14"/>
  <c r="K31" i="14" s="1"/>
  <c r="L31" i="14" s="1"/>
  <c r="J30" i="14"/>
  <c r="K30" i="14" s="1"/>
  <c r="L30" i="14" s="1"/>
  <c r="J29" i="14"/>
  <c r="K29" i="14" s="1"/>
  <c r="L29" i="14" s="1"/>
  <c r="J28" i="14"/>
  <c r="K28" i="14" s="1"/>
  <c r="L28" i="14" s="1"/>
  <c r="J27" i="14"/>
  <c r="K27" i="14" s="1"/>
  <c r="L27" i="14" s="1"/>
  <c r="J26" i="14"/>
  <c r="K26" i="14" s="1"/>
  <c r="L26" i="14" s="1"/>
  <c r="J25" i="14"/>
  <c r="K25" i="14" s="1"/>
  <c r="L25" i="14" s="1"/>
  <c r="J24" i="14"/>
  <c r="K24" i="14" s="1"/>
  <c r="L24" i="14" s="1"/>
  <c r="J23" i="14"/>
  <c r="K23" i="14" s="1"/>
  <c r="L23" i="14" s="1"/>
  <c r="J22" i="14"/>
  <c r="K22" i="14" s="1"/>
  <c r="L22" i="14" s="1"/>
  <c r="J21" i="14"/>
  <c r="K21" i="14" s="1"/>
  <c r="L21" i="14" s="1"/>
  <c r="J20" i="14"/>
  <c r="K20" i="14" s="1"/>
  <c r="L20" i="14" s="1"/>
  <c r="J19" i="14"/>
  <c r="K19" i="14" s="1"/>
  <c r="L19" i="14" s="1"/>
  <c r="J18" i="14"/>
  <c r="K18" i="14" s="1"/>
  <c r="L18" i="14" s="1"/>
  <c r="J17" i="14"/>
  <c r="K17" i="14" s="1"/>
  <c r="L17" i="14" s="1"/>
  <c r="J16" i="14"/>
  <c r="K16" i="14" s="1"/>
  <c r="L16" i="14" s="1"/>
  <c r="J15" i="14"/>
  <c r="K15" i="14" s="1"/>
  <c r="L15" i="14" s="1"/>
  <c r="J14" i="14"/>
  <c r="K14" i="14" s="1"/>
  <c r="L14" i="14" s="1"/>
  <c r="J13" i="14"/>
  <c r="K13" i="14" s="1"/>
  <c r="L13" i="14" s="1"/>
  <c r="J12" i="14"/>
  <c r="K12" i="14" s="1"/>
  <c r="L12" i="14" s="1"/>
  <c r="J11" i="14"/>
  <c r="K11" i="14" s="1"/>
  <c r="L11" i="14" s="1"/>
  <c r="J10" i="14"/>
  <c r="K10" i="14" s="1"/>
  <c r="L10" i="14" s="1"/>
  <c r="J9" i="14"/>
  <c r="K9" i="14" s="1"/>
  <c r="L9" i="14" s="1"/>
  <c r="J8" i="14"/>
  <c r="K8" i="14" s="1"/>
  <c r="L8" i="14" s="1"/>
  <c r="J7" i="14"/>
  <c r="K7" i="14" s="1"/>
  <c r="L7" i="14" s="1"/>
  <c r="J6" i="14"/>
  <c r="K6" i="14" s="1"/>
  <c r="L6" i="14" s="1"/>
  <c r="J5" i="14"/>
  <c r="K5" i="14" s="1"/>
  <c r="L5" i="14" s="1"/>
  <c r="J4" i="14"/>
  <c r="K4" i="14" s="1"/>
  <c r="L4" i="14" s="1"/>
  <c r="J3" i="14"/>
  <c r="K3" i="14" s="1"/>
  <c r="L3" i="14" s="1"/>
  <c r="J2" i="14"/>
  <c r="K2" i="14" s="1"/>
  <c r="L2" i="14" s="1"/>
  <c r="J43" i="9"/>
  <c r="K43" i="9" s="1"/>
  <c r="L43" i="9" s="1"/>
  <c r="D43" i="9"/>
  <c r="C43" i="9"/>
  <c r="J42" i="9"/>
  <c r="K42" i="9" s="1"/>
  <c r="L42" i="9" s="1"/>
  <c r="J41" i="9"/>
  <c r="K41" i="9" s="1"/>
  <c r="L41" i="9" s="1"/>
  <c r="J40" i="9"/>
  <c r="K40" i="9" s="1"/>
  <c r="L40" i="9" s="1"/>
  <c r="J39" i="9"/>
  <c r="K39" i="9" s="1"/>
  <c r="L39" i="9" s="1"/>
  <c r="J38" i="9"/>
  <c r="K38" i="9" s="1"/>
  <c r="L38" i="9" s="1"/>
  <c r="J37" i="9"/>
  <c r="K37" i="9" s="1"/>
  <c r="L37" i="9" s="1"/>
  <c r="J36" i="9"/>
  <c r="K36" i="9" s="1"/>
  <c r="L36" i="9" s="1"/>
  <c r="J35" i="9"/>
  <c r="K35" i="9" s="1"/>
  <c r="L35" i="9" s="1"/>
  <c r="J34" i="9"/>
  <c r="K34" i="9" s="1"/>
  <c r="L34" i="9" s="1"/>
  <c r="J33" i="9"/>
  <c r="K33" i="9" s="1"/>
  <c r="L33" i="9" s="1"/>
  <c r="J32" i="9"/>
  <c r="K32" i="9" s="1"/>
  <c r="L32" i="9" s="1"/>
  <c r="J31" i="9"/>
  <c r="K31" i="9" s="1"/>
  <c r="L31" i="9" s="1"/>
  <c r="J30" i="9"/>
  <c r="K30" i="9" s="1"/>
  <c r="L30" i="9" s="1"/>
  <c r="J29" i="9"/>
  <c r="K29" i="9" s="1"/>
  <c r="L29" i="9" s="1"/>
  <c r="J28" i="9"/>
  <c r="K28" i="9" s="1"/>
  <c r="L28" i="9" s="1"/>
  <c r="J27" i="9"/>
  <c r="K27" i="9" s="1"/>
  <c r="L27" i="9" s="1"/>
  <c r="J26" i="9"/>
  <c r="K26" i="9" s="1"/>
  <c r="L26" i="9" s="1"/>
  <c r="J25" i="9"/>
  <c r="K25" i="9" s="1"/>
  <c r="L25" i="9" s="1"/>
  <c r="J24" i="9"/>
  <c r="K24" i="9" s="1"/>
  <c r="L24" i="9" s="1"/>
  <c r="J23" i="9"/>
  <c r="K23" i="9" s="1"/>
  <c r="L23" i="9" s="1"/>
  <c r="J22" i="9"/>
  <c r="K22" i="9" s="1"/>
  <c r="L22" i="9" s="1"/>
  <c r="J21" i="9"/>
  <c r="K21" i="9" s="1"/>
  <c r="L21" i="9" s="1"/>
  <c r="J20" i="9"/>
  <c r="K20" i="9" s="1"/>
  <c r="L20" i="9" s="1"/>
  <c r="J19" i="9"/>
  <c r="K19" i="9" s="1"/>
  <c r="L19" i="9" s="1"/>
  <c r="J18" i="9"/>
  <c r="K18" i="9" s="1"/>
  <c r="L18" i="9" s="1"/>
  <c r="J17" i="9"/>
  <c r="K17" i="9" s="1"/>
  <c r="L17" i="9" s="1"/>
  <c r="J16" i="9"/>
  <c r="K16" i="9" s="1"/>
  <c r="L16" i="9" s="1"/>
  <c r="J15" i="9"/>
  <c r="K15" i="9" s="1"/>
  <c r="L15" i="9" s="1"/>
  <c r="J14" i="9"/>
  <c r="K14" i="9" s="1"/>
  <c r="L14" i="9" s="1"/>
  <c r="J13" i="9"/>
  <c r="K13" i="9" s="1"/>
  <c r="L13" i="9" s="1"/>
  <c r="J12" i="9"/>
  <c r="K12" i="9" s="1"/>
  <c r="L12" i="9" s="1"/>
  <c r="J11" i="9"/>
  <c r="K11" i="9" s="1"/>
  <c r="L11" i="9" s="1"/>
  <c r="J10" i="9"/>
  <c r="K10" i="9" s="1"/>
  <c r="L10" i="9" s="1"/>
  <c r="J9" i="9"/>
  <c r="K9" i="9" s="1"/>
  <c r="L9" i="9" s="1"/>
  <c r="J8" i="9"/>
  <c r="K8" i="9" s="1"/>
  <c r="L8" i="9" s="1"/>
  <c r="J7" i="9"/>
  <c r="K7" i="9" s="1"/>
  <c r="L7" i="9" s="1"/>
  <c r="J6" i="9"/>
  <c r="K6" i="9" s="1"/>
  <c r="L6" i="9" s="1"/>
  <c r="J5" i="9"/>
  <c r="K5" i="9" s="1"/>
  <c r="L5" i="9" s="1"/>
  <c r="J4" i="9"/>
  <c r="K4" i="9" s="1"/>
  <c r="L4" i="9" s="1"/>
  <c r="J3" i="9"/>
  <c r="K3" i="9" s="1"/>
  <c r="L3" i="9" s="1"/>
  <c r="J2" i="9"/>
  <c r="K2" i="9" s="1"/>
  <c r="L2" i="9" s="1"/>
  <c r="J43" i="15"/>
  <c r="K43" i="15" s="1"/>
  <c r="L43" i="15" s="1"/>
  <c r="D43" i="15"/>
  <c r="C43" i="15"/>
  <c r="K42" i="15"/>
  <c r="L42" i="15" s="1"/>
  <c r="J42" i="15"/>
  <c r="K41" i="15"/>
  <c r="L41" i="15" s="1"/>
  <c r="J41" i="15"/>
  <c r="K40" i="15"/>
  <c r="L40" i="15" s="1"/>
  <c r="J40" i="15"/>
  <c r="K39" i="15"/>
  <c r="L39" i="15" s="1"/>
  <c r="J39" i="15"/>
  <c r="K38" i="15"/>
  <c r="L38" i="15" s="1"/>
  <c r="J38" i="15"/>
  <c r="K37" i="15"/>
  <c r="L37" i="15" s="1"/>
  <c r="J37" i="15"/>
  <c r="K36" i="15"/>
  <c r="L36" i="15" s="1"/>
  <c r="J36" i="15"/>
  <c r="K35" i="15"/>
  <c r="L35" i="15" s="1"/>
  <c r="J35" i="15"/>
  <c r="K34" i="15"/>
  <c r="L34" i="15" s="1"/>
  <c r="J34" i="15"/>
  <c r="K33" i="15"/>
  <c r="L33" i="15" s="1"/>
  <c r="J33" i="15"/>
  <c r="K32" i="15"/>
  <c r="L32" i="15" s="1"/>
  <c r="J32" i="15"/>
  <c r="K31" i="15"/>
  <c r="L31" i="15" s="1"/>
  <c r="J31" i="15"/>
  <c r="K30" i="15"/>
  <c r="L30" i="15" s="1"/>
  <c r="J30" i="15"/>
  <c r="K29" i="15"/>
  <c r="L29" i="15" s="1"/>
  <c r="J29" i="15"/>
  <c r="K28" i="15"/>
  <c r="L28" i="15" s="1"/>
  <c r="J28" i="15"/>
  <c r="K27" i="15"/>
  <c r="L27" i="15" s="1"/>
  <c r="J27" i="15"/>
  <c r="K26" i="15"/>
  <c r="L26" i="15" s="1"/>
  <c r="J26" i="15"/>
  <c r="K25" i="15"/>
  <c r="L25" i="15" s="1"/>
  <c r="J25" i="15"/>
  <c r="K24" i="15"/>
  <c r="L24" i="15" s="1"/>
  <c r="J24" i="15"/>
  <c r="K23" i="15"/>
  <c r="L23" i="15" s="1"/>
  <c r="J23" i="15"/>
  <c r="K22" i="15"/>
  <c r="L22" i="15" s="1"/>
  <c r="J22" i="15"/>
  <c r="K21" i="15"/>
  <c r="L21" i="15" s="1"/>
  <c r="J21" i="15"/>
  <c r="K20" i="15"/>
  <c r="L20" i="15" s="1"/>
  <c r="J20" i="15"/>
  <c r="K19" i="15"/>
  <c r="L19" i="15" s="1"/>
  <c r="J19" i="15"/>
  <c r="K18" i="15"/>
  <c r="L18" i="15" s="1"/>
  <c r="J18" i="15"/>
  <c r="K17" i="15"/>
  <c r="L17" i="15" s="1"/>
  <c r="J17" i="15"/>
  <c r="K16" i="15"/>
  <c r="L16" i="15" s="1"/>
  <c r="J16" i="15"/>
  <c r="K15" i="15"/>
  <c r="L15" i="15" s="1"/>
  <c r="J15" i="15"/>
  <c r="K14" i="15"/>
  <c r="L14" i="15" s="1"/>
  <c r="J14" i="15"/>
  <c r="K13" i="15"/>
  <c r="L13" i="15" s="1"/>
  <c r="J13" i="15"/>
  <c r="K12" i="15"/>
  <c r="L12" i="15" s="1"/>
  <c r="J12" i="15"/>
  <c r="K11" i="15"/>
  <c r="L11" i="15" s="1"/>
  <c r="J11" i="15"/>
  <c r="K10" i="15"/>
  <c r="L10" i="15" s="1"/>
  <c r="J10" i="15"/>
  <c r="K9" i="15"/>
  <c r="L9" i="15" s="1"/>
  <c r="J9" i="15"/>
  <c r="K8" i="15"/>
  <c r="L8" i="15" s="1"/>
  <c r="J8" i="15"/>
  <c r="K7" i="15"/>
  <c r="L7" i="15" s="1"/>
  <c r="J7" i="15"/>
  <c r="K6" i="15"/>
  <c r="L6" i="15" s="1"/>
  <c r="J6" i="15"/>
  <c r="K5" i="15"/>
  <c r="L5" i="15" s="1"/>
  <c r="J5" i="15"/>
  <c r="K4" i="15"/>
  <c r="L4" i="15" s="1"/>
  <c r="J4" i="15"/>
  <c r="K3" i="15"/>
  <c r="L3" i="15" s="1"/>
  <c r="J3" i="15"/>
  <c r="K2" i="15"/>
  <c r="L2" i="15" s="1"/>
  <c r="J2" i="15"/>
  <c r="K43" i="12"/>
  <c r="L43" i="12" s="1"/>
  <c r="J43" i="12"/>
  <c r="D43" i="12"/>
  <c r="C43" i="12"/>
  <c r="J42" i="12"/>
  <c r="K42" i="12" s="1"/>
  <c r="L42" i="12" s="1"/>
  <c r="J41" i="12"/>
  <c r="K41" i="12" s="1"/>
  <c r="L41" i="12" s="1"/>
  <c r="J40" i="12"/>
  <c r="K40" i="12" s="1"/>
  <c r="L40" i="12" s="1"/>
  <c r="J39" i="12"/>
  <c r="K39" i="12" s="1"/>
  <c r="L39" i="12" s="1"/>
  <c r="J38" i="12"/>
  <c r="K38" i="12" s="1"/>
  <c r="L38" i="12" s="1"/>
  <c r="J37" i="12"/>
  <c r="K37" i="12" s="1"/>
  <c r="L37" i="12" s="1"/>
  <c r="J36" i="12"/>
  <c r="K36" i="12" s="1"/>
  <c r="L36" i="12" s="1"/>
  <c r="J35" i="12"/>
  <c r="K35" i="12" s="1"/>
  <c r="L35" i="12" s="1"/>
  <c r="J34" i="12"/>
  <c r="K34" i="12" s="1"/>
  <c r="L34" i="12" s="1"/>
  <c r="J33" i="12"/>
  <c r="K33" i="12" s="1"/>
  <c r="L33" i="12" s="1"/>
  <c r="J32" i="12"/>
  <c r="K32" i="12" s="1"/>
  <c r="L32" i="12" s="1"/>
  <c r="J31" i="12"/>
  <c r="K31" i="12" s="1"/>
  <c r="L31" i="12" s="1"/>
  <c r="J30" i="12"/>
  <c r="K30" i="12" s="1"/>
  <c r="L30" i="12" s="1"/>
  <c r="J29" i="12"/>
  <c r="K29" i="12" s="1"/>
  <c r="L29" i="12" s="1"/>
  <c r="J28" i="12"/>
  <c r="K28" i="12" s="1"/>
  <c r="L28" i="12" s="1"/>
  <c r="J27" i="12"/>
  <c r="K27" i="12" s="1"/>
  <c r="L27" i="12" s="1"/>
  <c r="J26" i="12"/>
  <c r="K26" i="12" s="1"/>
  <c r="L26" i="12" s="1"/>
  <c r="J25" i="12"/>
  <c r="K25" i="12" s="1"/>
  <c r="L25" i="12" s="1"/>
  <c r="J24" i="12"/>
  <c r="K24" i="12" s="1"/>
  <c r="L24" i="12" s="1"/>
  <c r="J23" i="12"/>
  <c r="K23" i="12" s="1"/>
  <c r="L23" i="12" s="1"/>
  <c r="J22" i="12"/>
  <c r="K22" i="12" s="1"/>
  <c r="L22" i="12" s="1"/>
  <c r="J21" i="12"/>
  <c r="K21" i="12" s="1"/>
  <c r="L21" i="12" s="1"/>
  <c r="J20" i="12"/>
  <c r="K20" i="12" s="1"/>
  <c r="L20" i="12" s="1"/>
  <c r="J19" i="12"/>
  <c r="K19" i="12" s="1"/>
  <c r="L19" i="12" s="1"/>
  <c r="J18" i="12"/>
  <c r="K18" i="12" s="1"/>
  <c r="L18" i="12" s="1"/>
  <c r="J17" i="12"/>
  <c r="K17" i="12" s="1"/>
  <c r="L17" i="12" s="1"/>
  <c r="J16" i="12"/>
  <c r="K16" i="12" s="1"/>
  <c r="L16" i="12" s="1"/>
  <c r="J15" i="12"/>
  <c r="K15" i="12" s="1"/>
  <c r="L15" i="12" s="1"/>
  <c r="J14" i="12"/>
  <c r="K14" i="12" s="1"/>
  <c r="L14" i="12" s="1"/>
  <c r="J13" i="12"/>
  <c r="K13" i="12" s="1"/>
  <c r="L13" i="12" s="1"/>
  <c r="J12" i="12"/>
  <c r="K12" i="12" s="1"/>
  <c r="L12" i="12" s="1"/>
  <c r="J11" i="12"/>
  <c r="K11" i="12" s="1"/>
  <c r="L11" i="12" s="1"/>
  <c r="J10" i="12"/>
  <c r="K10" i="12" s="1"/>
  <c r="L10" i="12" s="1"/>
  <c r="J9" i="12"/>
  <c r="K9" i="12" s="1"/>
  <c r="L9" i="12" s="1"/>
  <c r="J8" i="12"/>
  <c r="K8" i="12" s="1"/>
  <c r="L8" i="12" s="1"/>
  <c r="J7" i="12"/>
  <c r="K7" i="12" s="1"/>
  <c r="L7" i="12" s="1"/>
  <c r="J6" i="12"/>
  <c r="K6" i="12" s="1"/>
  <c r="L6" i="12" s="1"/>
  <c r="J5" i="12"/>
  <c r="K5" i="12" s="1"/>
  <c r="L5" i="12" s="1"/>
  <c r="J4" i="12"/>
  <c r="K4" i="12" s="1"/>
  <c r="L4" i="12" s="1"/>
  <c r="J3" i="12"/>
  <c r="K3" i="12" s="1"/>
  <c r="L3" i="12" s="1"/>
  <c r="J2" i="12"/>
  <c r="K2" i="12" s="1"/>
  <c r="L2" i="12" s="1"/>
  <c r="J43" i="11"/>
  <c r="K43" i="11" s="1"/>
  <c r="L43" i="11" s="1"/>
  <c r="D43" i="11"/>
  <c r="C43" i="11"/>
  <c r="J42" i="11"/>
  <c r="K42" i="11" s="1"/>
  <c r="L42" i="11" s="1"/>
  <c r="J41" i="11"/>
  <c r="K41" i="11" s="1"/>
  <c r="L41" i="11" s="1"/>
  <c r="J40" i="11"/>
  <c r="K40" i="11" s="1"/>
  <c r="L40" i="11" s="1"/>
  <c r="J39" i="11"/>
  <c r="K39" i="11" s="1"/>
  <c r="L39" i="11" s="1"/>
  <c r="J38" i="11"/>
  <c r="K38" i="11" s="1"/>
  <c r="L38" i="11" s="1"/>
  <c r="J37" i="11"/>
  <c r="K37" i="11" s="1"/>
  <c r="L37" i="11" s="1"/>
  <c r="J36" i="11"/>
  <c r="K36" i="11" s="1"/>
  <c r="L36" i="11" s="1"/>
  <c r="J35" i="11"/>
  <c r="K35" i="11" s="1"/>
  <c r="L35" i="11" s="1"/>
  <c r="J34" i="11"/>
  <c r="K34" i="11" s="1"/>
  <c r="L34" i="11" s="1"/>
  <c r="J33" i="11"/>
  <c r="K33" i="11" s="1"/>
  <c r="L33" i="11" s="1"/>
  <c r="J32" i="11"/>
  <c r="K32" i="11" s="1"/>
  <c r="L32" i="11" s="1"/>
  <c r="J31" i="11"/>
  <c r="K31" i="11" s="1"/>
  <c r="L31" i="11" s="1"/>
  <c r="J30" i="11"/>
  <c r="K30" i="11" s="1"/>
  <c r="L30" i="11" s="1"/>
  <c r="J29" i="11"/>
  <c r="K29" i="11" s="1"/>
  <c r="L29" i="11" s="1"/>
  <c r="J28" i="11"/>
  <c r="K28" i="11" s="1"/>
  <c r="L28" i="11" s="1"/>
  <c r="J27" i="11"/>
  <c r="K27" i="11" s="1"/>
  <c r="L27" i="11" s="1"/>
  <c r="J26" i="11"/>
  <c r="K26" i="11" s="1"/>
  <c r="L26" i="11" s="1"/>
  <c r="J25" i="11"/>
  <c r="K25" i="11" s="1"/>
  <c r="L25" i="11" s="1"/>
  <c r="J24" i="11"/>
  <c r="K24" i="11" s="1"/>
  <c r="L24" i="11" s="1"/>
  <c r="J23" i="11"/>
  <c r="K23" i="11" s="1"/>
  <c r="L23" i="11" s="1"/>
  <c r="J22" i="11"/>
  <c r="K22" i="11" s="1"/>
  <c r="L22" i="11" s="1"/>
  <c r="J21" i="11"/>
  <c r="K21" i="11" s="1"/>
  <c r="L21" i="11" s="1"/>
  <c r="J20" i="11"/>
  <c r="K20" i="11" s="1"/>
  <c r="L20" i="11" s="1"/>
  <c r="J19" i="11"/>
  <c r="K19" i="11" s="1"/>
  <c r="L19" i="11" s="1"/>
  <c r="J18" i="11"/>
  <c r="K18" i="11" s="1"/>
  <c r="L18" i="11" s="1"/>
  <c r="J17" i="11"/>
  <c r="K17" i="11" s="1"/>
  <c r="L17" i="11" s="1"/>
  <c r="J16" i="11"/>
  <c r="K16" i="11" s="1"/>
  <c r="L16" i="11" s="1"/>
  <c r="J15" i="11"/>
  <c r="K15" i="11" s="1"/>
  <c r="L15" i="11" s="1"/>
  <c r="J14" i="11"/>
  <c r="K14" i="11" s="1"/>
  <c r="L14" i="11" s="1"/>
  <c r="J13" i="11"/>
  <c r="K13" i="11" s="1"/>
  <c r="L13" i="11" s="1"/>
  <c r="J12" i="11"/>
  <c r="K12" i="11" s="1"/>
  <c r="L12" i="11" s="1"/>
  <c r="J11" i="11"/>
  <c r="K11" i="11" s="1"/>
  <c r="L11" i="11" s="1"/>
  <c r="J10" i="11"/>
  <c r="K10" i="11" s="1"/>
  <c r="L10" i="11" s="1"/>
  <c r="J9" i="11"/>
  <c r="K9" i="11" s="1"/>
  <c r="L9" i="11" s="1"/>
  <c r="J8" i="11"/>
  <c r="K8" i="11" s="1"/>
  <c r="L8" i="11" s="1"/>
  <c r="J7" i="11"/>
  <c r="K7" i="11" s="1"/>
  <c r="L7" i="11" s="1"/>
  <c r="J6" i="11"/>
  <c r="K6" i="11" s="1"/>
  <c r="L6" i="11" s="1"/>
  <c r="J5" i="11"/>
  <c r="K5" i="11" s="1"/>
  <c r="L5" i="11" s="1"/>
  <c r="J4" i="11"/>
  <c r="K4" i="11" s="1"/>
  <c r="L4" i="11" s="1"/>
  <c r="J3" i="11"/>
  <c r="K3" i="11" s="1"/>
  <c r="L3" i="11" s="1"/>
  <c r="J2" i="11"/>
  <c r="K2" i="11" s="1"/>
  <c r="L2" i="11" s="1"/>
  <c r="J43" i="8"/>
  <c r="K43" i="8" s="1"/>
  <c r="L43" i="8" s="1"/>
  <c r="D43" i="8"/>
  <c r="C43" i="8"/>
  <c r="J42" i="8"/>
  <c r="K42" i="8" s="1"/>
  <c r="L42" i="8" s="1"/>
  <c r="J41" i="8"/>
  <c r="K41" i="8" s="1"/>
  <c r="L41" i="8" s="1"/>
  <c r="J40" i="8"/>
  <c r="K40" i="8" s="1"/>
  <c r="L40" i="8" s="1"/>
  <c r="J39" i="8"/>
  <c r="K39" i="8" s="1"/>
  <c r="L39" i="8" s="1"/>
  <c r="J38" i="8"/>
  <c r="K38" i="8" s="1"/>
  <c r="L38" i="8" s="1"/>
  <c r="J37" i="8"/>
  <c r="K37" i="8" s="1"/>
  <c r="L37" i="8" s="1"/>
  <c r="J36" i="8"/>
  <c r="K36" i="8" s="1"/>
  <c r="L36" i="8" s="1"/>
  <c r="J35" i="8"/>
  <c r="K35" i="8" s="1"/>
  <c r="L35" i="8" s="1"/>
  <c r="J34" i="8"/>
  <c r="K34" i="8" s="1"/>
  <c r="L34" i="8" s="1"/>
  <c r="J33" i="8"/>
  <c r="K33" i="8" s="1"/>
  <c r="L33" i="8" s="1"/>
  <c r="J32" i="8"/>
  <c r="K32" i="8" s="1"/>
  <c r="L32" i="8" s="1"/>
  <c r="J31" i="8"/>
  <c r="K31" i="8" s="1"/>
  <c r="L31" i="8" s="1"/>
  <c r="J30" i="8"/>
  <c r="K30" i="8" s="1"/>
  <c r="L30" i="8" s="1"/>
  <c r="J29" i="8"/>
  <c r="K29" i="8" s="1"/>
  <c r="L29" i="8" s="1"/>
  <c r="J28" i="8"/>
  <c r="K28" i="8" s="1"/>
  <c r="L28" i="8" s="1"/>
  <c r="J27" i="8"/>
  <c r="K27" i="8" s="1"/>
  <c r="L27" i="8" s="1"/>
  <c r="J26" i="8"/>
  <c r="K26" i="8" s="1"/>
  <c r="L26" i="8" s="1"/>
  <c r="J25" i="8"/>
  <c r="K25" i="8" s="1"/>
  <c r="L25" i="8" s="1"/>
  <c r="J24" i="8"/>
  <c r="K24" i="8" s="1"/>
  <c r="L24" i="8" s="1"/>
  <c r="J23" i="8"/>
  <c r="K23" i="8" s="1"/>
  <c r="L23" i="8" s="1"/>
  <c r="J22" i="8"/>
  <c r="K22" i="8" s="1"/>
  <c r="L22" i="8" s="1"/>
  <c r="J21" i="8"/>
  <c r="K21" i="8" s="1"/>
  <c r="L21" i="8" s="1"/>
  <c r="J20" i="8"/>
  <c r="K20" i="8" s="1"/>
  <c r="L20" i="8" s="1"/>
  <c r="J19" i="8"/>
  <c r="K19" i="8" s="1"/>
  <c r="L19" i="8" s="1"/>
  <c r="J18" i="8"/>
  <c r="K18" i="8" s="1"/>
  <c r="L18" i="8" s="1"/>
  <c r="J17" i="8"/>
  <c r="K17" i="8" s="1"/>
  <c r="L17" i="8" s="1"/>
  <c r="J16" i="8"/>
  <c r="K16" i="8" s="1"/>
  <c r="L16" i="8" s="1"/>
  <c r="J15" i="8"/>
  <c r="K15" i="8" s="1"/>
  <c r="L15" i="8" s="1"/>
  <c r="J14" i="8"/>
  <c r="K14" i="8" s="1"/>
  <c r="L14" i="8" s="1"/>
  <c r="J13" i="8"/>
  <c r="K13" i="8" s="1"/>
  <c r="L13" i="8" s="1"/>
  <c r="J12" i="8"/>
  <c r="K12" i="8" s="1"/>
  <c r="L12" i="8" s="1"/>
  <c r="J11" i="8"/>
  <c r="K11" i="8" s="1"/>
  <c r="L11" i="8" s="1"/>
  <c r="J10" i="8"/>
  <c r="K10" i="8" s="1"/>
  <c r="L10" i="8" s="1"/>
  <c r="J9" i="8"/>
  <c r="K9" i="8" s="1"/>
  <c r="L9" i="8" s="1"/>
  <c r="J8" i="8"/>
  <c r="K8" i="8" s="1"/>
  <c r="L8" i="8" s="1"/>
  <c r="J7" i="8"/>
  <c r="K7" i="8" s="1"/>
  <c r="L7" i="8" s="1"/>
  <c r="J6" i="8"/>
  <c r="K6" i="8" s="1"/>
  <c r="L6" i="8" s="1"/>
  <c r="J5" i="8"/>
  <c r="K5" i="8" s="1"/>
  <c r="L5" i="8" s="1"/>
  <c r="J4" i="8"/>
  <c r="K4" i="8" s="1"/>
  <c r="L4" i="8" s="1"/>
  <c r="J3" i="8"/>
  <c r="K3" i="8" s="1"/>
  <c r="L3" i="8" s="1"/>
  <c r="J2" i="8"/>
  <c r="K2" i="8" s="1"/>
  <c r="L2" i="8" s="1"/>
  <c r="J43" i="13"/>
  <c r="K43" i="13" s="1"/>
  <c r="L43" i="13" s="1"/>
  <c r="D43" i="13"/>
  <c r="C43" i="13"/>
  <c r="K42" i="13"/>
  <c r="L42" i="13" s="1"/>
  <c r="J42" i="13"/>
  <c r="K41" i="13"/>
  <c r="L41" i="13" s="1"/>
  <c r="J41" i="13"/>
  <c r="K40" i="13"/>
  <c r="L40" i="13" s="1"/>
  <c r="J40" i="13"/>
  <c r="K39" i="13"/>
  <c r="L39" i="13" s="1"/>
  <c r="J39" i="13"/>
  <c r="K38" i="13"/>
  <c r="L38" i="13" s="1"/>
  <c r="J38" i="13"/>
  <c r="K37" i="13"/>
  <c r="L37" i="13" s="1"/>
  <c r="J37" i="13"/>
  <c r="K36" i="13"/>
  <c r="L36" i="13" s="1"/>
  <c r="J36" i="13"/>
  <c r="K35" i="13"/>
  <c r="L35" i="13" s="1"/>
  <c r="J35" i="13"/>
  <c r="K34" i="13"/>
  <c r="L34" i="13" s="1"/>
  <c r="J34" i="13"/>
  <c r="K33" i="13"/>
  <c r="L33" i="13" s="1"/>
  <c r="J33" i="13"/>
  <c r="K32" i="13"/>
  <c r="L32" i="13" s="1"/>
  <c r="J32" i="13"/>
  <c r="K31" i="13"/>
  <c r="L31" i="13" s="1"/>
  <c r="J31" i="13"/>
  <c r="K30" i="13"/>
  <c r="L30" i="13" s="1"/>
  <c r="J30" i="13"/>
  <c r="K29" i="13"/>
  <c r="L29" i="13" s="1"/>
  <c r="J29" i="13"/>
  <c r="K28" i="13"/>
  <c r="L28" i="13" s="1"/>
  <c r="J28" i="13"/>
  <c r="K27" i="13"/>
  <c r="L27" i="13" s="1"/>
  <c r="J27" i="13"/>
  <c r="K26" i="13"/>
  <c r="L26" i="13" s="1"/>
  <c r="J26" i="13"/>
  <c r="K25" i="13"/>
  <c r="L25" i="13" s="1"/>
  <c r="J25" i="13"/>
  <c r="K24" i="13"/>
  <c r="L24" i="13" s="1"/>
  <c r="J24" i="13"/>
  <c r="K23" i="13"/>
  <c r="L23" i="13" s="1"/>
  <c r="J23" i="13"/>
  <c r="K22" i="13"/>
  <c r="L22" i="13" s="1"/>
  <c r="J22" i="13"/>
  <c r="K21" i="13"/>
  <c r="L21" i="13" s="1"/>
  <c r="J21" i="13"/>
  <c r="K20" i="13"/>
  <c r="L20" i="13" s="1"/>
  <c r="J20" i="13"/>
  <c r="K19" i="13"/>
  <c r="L19" i="13" s="1"/>
  <c r="J19" i="13"/>
  <c r="K18" i="13"/>
  <c r="L18" i="13" s="1"/>
  <c r="J18" i="13"/>
  <c r="K17" i="13"/>
  <c r="L17" i="13" s="1"/>
  <c r="J17" i="13"/>
  <c r="K16" i="13"/>
  <c r="L16" i="13" s="1"/>
  <c r="J16" i="13"/>
  <c r="K15" i="13"/>
  <c r="L15" i="13" s="1"/>
  <c r="J15" i="13"/>
  <c r="K14" i="13"/>
  <c r="L14" i="13" s="1"/>
  <c r="J14" i="13"/>
  <c r="K13" i="13"/>
  <c r="L13" i="13" s="1"/>
  <c r="J13" i="13"/>
  <c r="K12" i="13"/>
  <c r="L12" i="13" s="1"/>
  <c r="J12" i="13"/>
  <c r="K11" i="13"/>
  <c r="L11" i="13" s="1"/>
  <c r="J11" i="13"/>
  <c r="K10" i="13"/>
  <c r="L10" i="13" s="1"/>
  <c r="J10" i="13"/>
  <c r="K9" i="13"/>
  <c r="L9" i="13" s="1"/>
  <c r="J9" i="13"/>
  <c r="K8" i="13"/>
  <c r="L8" i="13" s="1"/>
  <c r="J8" i="13"/>
  <c r="K7" i="13"/>
  <c r="L7" i="13" s="1"/>
  <c r="J7" i="13"/>
  <c r="K6" i="13"/>
  <c r="L6" i="13" s="1"/>
  <c r="J6" i="13"/>
  <c r="K5" i="13"/>
  <c r="L5" i="13" s="1"/>
  <c r="J5" i="13"/>
  <c r="K4" i="13"/>
  <c r="L4" i="13" s="1"/>
  <c r="J4" i="13"/>
  <c r="K3" i="13"/>
  <c r="L3" i="13" s="1"/>
  <c r="J3" i="13"/>
  <c r="K2" i="13"/>
  <c r="L2" i="13" s="1"/>
  <c r="J2" i="13"/>
  <c r="K43" i="10"/>
  <c r="L43" i="10" s="1"/>
  <c r="J43" i="10"/>
  <c r="D43" i="10"/>
  <c r="C43" i="10"/>
  <c r="L42" i="10"/>
  <c r="K42" i="10"/>
  <c r="J42" i="10"/>
  <c r="L41" i="10"/>
  <c r="K41" i="10"/>
  <c r="J41" i="10"/>
  <c r="L40" i="10"/>
  <c r="K40" i="10"/>
  <c r="J40" i="10"/>
  <c r="L39" i="10"/>
  <c r="K39" i="10"/>
  <c r="J39" i="10"/>
  <c r="L38" i="10"/>
  <c r="K38" i="10"/>
  <c r="J38" i="10"/>
  <c r="J37" i="10"/>
  <c r="K37" i="10" s="1"/>
  <c r="L37" i="10" s="1"/>
  <c r="J36" i="10"/>
  <c r="K36" i="10" s="1"/>
  <c r="L36" i="10" s="1"/>
  <c r="J35" i="10"/>
  <c r="K35" i="10" s="1"/>
  <c r="L35" i="10" s="1"/>
  <c r="J34" i="10"/>
  <c r="K34" i="10" s="1"/>
  <c r="L34" i="10" s="1"/>
  <c r="J33" i="10"/>
  <c r="K33" i="10" s="1"/>
  <c r="L33" i="10" s="1"/>
  <c r="J32" i="10"/>
  <c r="K32" i="10" s="1"/>
  <c r="L32" i="10" s="1"/>
  <c r="J31" i="10"/>
  <c r="K31" i="10" s="1"/>
  <c r="L31" i="10" s="1"/>
  <c r="J30" i="10"/>
  <c r="K30" i="10" s="1"/>
  <c r="L30" i="10" s="1"/>
  <c r="J29" i="10"/>
  <c r="K29" i="10" s="1"/>
  <c r="L29" i="10" s="1"/>
  <c r="J28" i="10"/>
  <c r="K28" i="10" s="1"/>
  <c r="L28" i="10" s="1"/>
  <c r="J27" i="10"/>
  <c r="K27" i="10" s="1"/>
  <c r="L27" i="10" s="1"/>
  <c r="J26" i="10"/>
  <c r="K26" i="10" s="1"/>
  <c r="L26" i="10" s="1"/>
  <c r="J25" i="10"/>
  <c r="K25" i="10" s="1"/>
  <c r="L25" i="10" s="1"/>
  <c r="J24" i="10"/>
  <c r="K24" i="10" s="1"/>
  <c r="L24" i="10" s="1"/>
  <c r="J23" i="10"/>
  <c r="K23" i="10" s="1"/>
  <c r="L23" i="10" s="1"/>
  <c r="J22" i="10"/>
  <c r="K22" i="10" s="1"/>
  <c r="L22" i="10" s="1"/>
  <c r="J21" i="10"/>
  <c r="K21" i="10" s="1"/>
  <c r="L21" i="10" s="1"/>
  <c r="J20" i="10"/>
  <c r="K20" i="10" s="1"/>
  <c r="L20" i="10" s="1"/>
  <c r="J19" i="10"/>
  <c r="K19" i="10" s="1"/>
  <c r="L19" i="10" s="1"/>
  <c r="J18" i="10"/>
  <c r="K18" i="10" s="1"/>
  <c r="L18" i="10" s="1"/>
  <c r="J17" i="10"/>
  <c r="K17" i="10" s="1"/>
  <c r="L17" i="10" s="1"/>
  <c r="J16" i="10"/>
  <c r="K16" i="10" s="1"/>
  <c r="L16" i="10" s="1"/>
  <c r="J15" i="10"/>
  <c r="K15" i="10" s="1"/>
  <c r="L15" i="10" s="1"/>
  <c r="J14" i="10"/>
  <c r="K14" i="10" s="1"/>
  <c r="L14" i="10" s="1"/>
  <c r="J13" i="10"/>
  <c r="K13" i="10" s="1"/>
  <c r="L13" i="10" s="1"/>
  <c r="J12" i="10"/>
  <c r="K12" i="10" s="1"/>
  <c r="L12" i="10" s="1"/>
  <c r="J11" i="10"/>
  <c r="K11" i="10" s="1"/>
  <c r="L11" i="10" s="1"/>
  <c r="J10" i="10"/>
  <c r="K10" i="10" s="1"/>
  <c r="L10" i="10" s="1"/>
  <c r="J9" i="10"/>
  <c r="K9" i="10" s="1"/>
  <c r="L9" i="10" s="1"/>
  <c r="J8" i="10"/>
  <c r="K8" i="10" s="1"/>
  <c r="L8" i="10" s="1"/>
  <c r="J7" i="10"/>
  <c r="K7" i="10" s="1"/>
  <c r="L7" i="10" s="1"/>
  <c r="J6" i="10"/>
  <c r="K6" i="10" s="1"/>
  <c r="L6" i="10" s="1"/>
  <c r="J5" i="10"/>
  <c r="K5" i="10" s="1"/>
  <c r="L5" i="10" s="1"/>
  <c r="J4" i="10"/>
  <c r="K4" i="10" s="1"/>
  <c r="L4" i="10" s="1"/>
  <c r="J3" i="10"/>
  <c r="K3" i="10" s="1"/>
  <c r="L3" i="10" s="1"/>
  <c r="J2" i="10"/>
  <c r="K2" i="10" s="1"/>
  <c r="L2" i="10" s="1"/>
  <c r="J43" i="16"/>
  <c r="K43" i="16" s="1"/>
  <c r="L43" i="16" s="1"/>
  <c r="D43" i="16"/>
  <c r="C43" i="16"/>
  <c r="J42" i="16"/>
  <c r="K42" i="16" s="1"/>
  <c r="L42" i="16" s="1"/>
  <c r="J41" i="16"/>
  <c r="K41" i="16" s="1"/>
  <c r="L41" i="16" s="1"/>
  <c r="J40" i="16"/>
  <c r="K40" i="16" s="1"/>
  <c r="L40" i="16" s="1"/>
  <c r="J39" i="16"/>
  <c r="K39" i="16" s="1"/>
  <c r="L39" i="16" s="1"/>
  <c r="J38" i="16"/>
  <c r="K38" i="16" s="1"/>
  <c r="L38" i="16" s="1"/>
  <c r="J37" i="16"/>
  <c r="K37" i="16" s="1"/>
  <c r="L37" i="16" s="1"/>
  <c r="J36" i="16"/>
  <c r="K36" i="16" s="1"/>
  <c r="L36" i="16" s="1"/>
  <c r="J35" i="16"/>
  <c r="K35" i="16" s="1"/>
  <c r="L35" i="16" s="1"/>
  <c r="J34" i="16"/>
  <c r="K34" i="16" s="1"/>
  <c r="L34" i="16" s="1"/>
  <c r="J33" i="16"/>
  <c r="K33" i="16" s="1"/>
  <c r="L33" i="16" s="1"/>
  <c r="J32" i="16"/>
  <c r="K32" i="16" s="1"/>
  <c r="L32" i="16" s="1"/>
  <c r="J31" i="16"/>
  <c r="K31" i="16" s="1"/>
  <c r="L31" i="16" s="1"/>
  <c r="J30" i="16"/>
  <c r="K30" i="16" s="1"/>
  <c r="L30" i="16" s="1"/>
  <c r="J29" i="16"/>
  <c r="K29" i="16" s="1"/>
  <c r="L29" i="16" s="1"/>
  <c r="J28" i="16"/>
  <c r="K28" i="16" s="1"/>
  <c r="L28" i="16" s="1"/>
  <c r="J27" i="16"/>
  <c r="K27" i="16" s="1"/>
  <c r="L27" i="16" s="1"/>
  <c r="J26" i="16"/>
  <c r="K26" i="16" s="1"/>
  <c r="L26" i="16" s="1"/>
  <c r="J25" i="16"/>
  <c r="K25" i="16" s="1"/>
  <c r="L25" i="16" s="1"/>
  <c r="J24" i="16"/>
  <c r="K24" i="16" s="1"/>
  <c r="L24" i="16" s="1"/>
  <c r="J23" i="16"/>
  <c r="K23" i="16" s="1"/>
  <c r="L23" i="16" s="1"/>
  <c r="J22" i="16"/>
  <c r="K22" i="16" s="1"/>
  <c r="L22" i="16" s="1"/>
  <c r="J21" i="16"/>
  <c r="K21" i="16" s="1"/>
  <c r="L21" i="16" s="1"/>
  <c r="J20" i="16"/>
  <c r="K20" i="16" s="1"/>
  <c r="L20" i="16" s="1"/>
  <c r="J19" i="16"/>
  <c r="K19" i="16" s="1"/>
  <c r="L19" i="16" s="1"/>
  <c r="J18" i="16"/>
  <c r="K18" i="16" s="1"/>
  <c r="L18" i="16" s="1"/>
  <c r="J17" i="16"/>
  <c r="K17" i="16" s="1"/>
  <c r="L17" i="16" s="1"/>
  <c r="J16" i="16"/>
  <c r="K16" i="16" s="1"/>
  <c r="L16" i="16" s="1"/>
  <c r="J15" i="16"/>
  <c r="K15" i="16" s="1"/>
  <c r="L15" i="16" s="1"/>
  <c r="J14" i="16"/>
  <c r="K14" i="16" s="1"/>
  <c r="L14" i="16" s="1"/>
  <c r="J13" i="16"/>
  <c r="K13" i="16" s="1"/>
  <c r="L13" i="16" s="1"/>
  <c r="J12" i="16"/>
  <c r="K12" i="16" s="1"/>
  <c r="L12" i="16" s="1"/>
  <c r="J11" i="16"/>
  <c r="K11" i="16" s="1"/>
  <c r="L11" i="16" s="1"/>
  <c r="J10" i="16"/>
  <c r="K10" i="16" s="1"/>
  <c r="L10" i="16" s="1"/>
  <c r="J9" i="16"/>
  <c r="K9" i="16" s="1"/>
  <c r="L9" i="16" s="1"/>
  <c r="J8" i="16"/>
  <c r="K8" i="16" s="1"/>
  <c r="L8" i="16" s="1"/>
  <c r="J7" i="16"/>
  <c r="K7" i="16" s="1"/>
  <c r="L7" i="16" s="1"/>
  <c r="J6" i="16"/>
  <c r="K6" i="16" s="1"/>
  <c r="L6" i="16" s="1"/>
  <c r="J5" i="16"/>
  <c r="K5" i="16" s="1"/>
  <c r="L5" i="16" s="1"/>
  <c r="J4" i="16"/>
  <c r="K4" i="16" s="1"/>
  <c r="L4" i="16" s="1"/>
  <c r="J3" i="16"/>
  <c r="K3" i="16" s="1"/>
  <c r="L3" i="16" s="1"/>
  <c r="J2" i="16"/>
  <c r="K2" i="16" s="1"/>
  <c r="L2" i="16" s="1"/>
  <c r="J43" i="5"/>
  <c r="K43" i="5" s="1"/>
  <c r="L43" i="5" s="1"/>
  <c r="D43" i="5"/>
  <c r="C43" i="5"/>
  <c r="J42" i="5"/>
  <c r="K42" i="5" s="1"/>
  <c r="L42" i="5" s="1"/>
  <c r="C42" i="5"/>
  <c r="J41" i="5"/>
  <c r="K41" i="5" s="1"/>
  <c r="L41" i="5" s="1"/>
  <c r="C41" i="5"/>
  <c r="J40" i="5"/>
  <c r="K40" i="5" s="1"/>
  <c r="L40" i="5" s="1"/>
  <c r="C40" i="5"/>
  <c r="J39" i="5"/>
  <c r="K39" i="5" s="1"/>
  <c r="L39" i="5" s="1"/>
  <c r="C39" i="5"/>
  <c r="J38" i="5"/>
  <c r="K38" i="5" s="1"/>
  <c r="L38" i="5" s="1"/>
  <c r="C38" i="5"/>
  <c r="J37" i="5"/>
  <c r="K37" i="5" s="1"/>
  <c r="L37" i="5" s="1"/>
  <c r="C37" i="5"/>
  <c r="J36" i="5"/>
  <c r="K36" i="5" s="1"/>
  <c r="L36" i="5" s="1"/>
  <c r="C36" i="5"/>
  <c r="J35" i="5"/>
  <c r="K35" i="5" s="1"/>
  <c r="L35" i="5" s="1"/>
  <c r="C35" i="5"/>
  <c r="J34" i="5"/>
  <c r="K34" i="5" s="1"/>
  <c r="L34" i="5" s="1"/>
  <c r="C34" i="5"/>
  <c r="J33" i="5"/>
  <c r="K33" i="5" s="1"/>
  <c r="L33" i="5" s="1"/>
  <c r="C33" i="5"/>
  <c r="J32" i="5"/>
  <c r="K32" i="5" s="1"/>
  <c r="L32" i="5" s="1"/>
  <c r="C32" i="5"/>
  <c r="J31" i="5"/>
  <c r="K31" i="5" s="1"/>
  <c r="L31" i="5" s="1"/>
  <c r="C31" i="5"/>
  <c r="J30" i="5"/>
  <c r="K30" i="5" s="1"/>
  <c r="L30" i="5" s="1"/>
  <c r="C30" i="5"/>
  <c r="J29" i="5"/>
  <c r="K29" i="5" s="1"/>
  <c r="L29" i="5" s="1"/>
  <c r="C29" i="5"/>
  <c r="J28" i="5"/>
  <c r="K28" i="5" s="1"/>
  <c r="L28" i="5" s="1"/>
  <c r="C28" i="5"/>
  <c r="J27" i="5"/>
  <c r="K27" i="5" s="1"/>
  <c r="L27" i="5" s="1"/>
  <c r="C27" i="5"/>
  <c r="J26" i="5"/>
  <c r="K26" i="5" s="1"/>
  <c r="L26" i="5" s="1"/>
  <c r="C26" i="5"/>
  <c r="J25" i="5"/>
  <c r="K25" i="5" s="1"/>
  <c r="L25" i="5" s="1"/>
  <c r="C25" i="5"/>
  <c r="J24" i="5"/>
  <c r="K24" i="5" s="1"/>
  <c r="L24" i="5" s="1"/>
  <c r="C24" i="5"/>
  <c r="J23" i="5"/>
  <c r="K23" i="5" s="1"/>
  <c r="L23" i="5" s="1"/>
  <c r="C23" i="5"/>
  <c r="J22" i="5"/>
  <c r="K22" i="5" s="1"/>
  <c r="L22" i="5" s="1"/>
  <c r="C22" i="5"/>
  <c r="J21" i="5"/>
  <c r="K21" i="5" s="1"/>
  <c r="L21" i="5" s="1"/>
  <c r="C21" i="5"/>
  <c r="J20" i="5"/>
  <c r="K20" i="5" s="1"/>
  <c r="L20" i="5" s="1"/>
  <c r="C20" i="5"/>
  <c r="J19" i="5"/>
  <c r="K19" i="5" s="1"/>
  <c r="L19" i="5" s="1"/>
  <c r="C19" i="5"/>
  <c r="J18" i="5"/>
  <c r="K18" i="5" s="1"/>
  <c r="L18" i="5" s="1"/>
  <c r="C18" i="5"/>
  <c r="J17" i="5"/>
  <c r="K17" i="5" s="1"/>
  <c r="L17" i="5" s="1"/>
  <c r="C17" i="5"/>
  <c r="J16" i="5"/>
  <c r="K16" i="5" s="1"/>
  <c r="L16" i="5" s="1"/>
  <c r="C16" i="5"/>
  <c r="J15" i="5"/>
  <c r="K15" i="5" s="1"/>
  <c r="L15" i="5" s="1"/>
  <c r="C15" i="5"/>
  <c r="J14" i="5"/>
  <c r="K14" i="5" s="1"/>
  <c r="L14" i="5" s="1"/>
  <c r="C14" i="5"/>
  <c r="J13" i="5"/>
  <c r="K13" i="5" s="1"/>
  <c r="L13" i="5" s="1"/>
  <c r="C13" i="5"/>
  <c r="J12" i="5"/>
  <c r="K12" i="5" s="1"/>
  <c r="L12" i="5" s="1"/>
  <c r="C12" i="5"/>
  <c r="J11" i="5"/>
  <c r="K11" i="5" s="1"/>
  <c r="L11" i="5" s="1"/>
  <c r="C11" i="5"/>
  <c r="J10" i="5"/>
  <c r="K10" i="5" s="1"/>
  <c r="L10" i="5" s="1"/>
  <c r="C10" i="5"/>
  <c r="J9" i="5"/>
  <c r="K9" i="5" s="1"/>
  <c r="L9" i="5" s="1"/>
  <c r="C9" i="5"/>
  <c r="J8" i="5"/>
  <c r="K8" i="5" s="1"/>
  <c r="L8" i="5" s="1"/>
  <c r="C8" i="5"/>
  <c r="J7" i="5"/>
  <c r="K7" i="5" s="1"/>
  <c r="L7" i="5" s="1"/>
  <c r="C7" i="5"/>
  <c r="J6" i="5"/>
  <c r="K6" i="5" s="1"/>
  <c r="L6" i="5" s="1"/>
  <c r="C6" i="5"/>
  <c r="J5" i="5"/>
  <c r="K5" i="5" s="1"/>
  <c r="L5" i="5" s="1"/>
  <c r="C5" i="5"/>
  <c r="J4" i="5"/>
  <c r="K4" i="5" s="1"/>
  <c r="L4" i="5" s="1"/>
  <c r="C4" i="5"/>
  <c r="J3" i="5"/>
  <c r="K3" i="5" s="1"/>
  <c r="L3" i="5" s="1"/>
  <c r="C3" i="5"/>
  <c r="J2" i="5"/>
  <c r="K2" i="5" s="1"/>
  <c r="L2" i="5" s="1"/>
  <c r="C2" i="5"/>
  <c r="AR44" i="1"/>
  <c r="AP44" i="1"/>
  <c r="AJ44" i="1"/>
  <c r="AF44" i="1"/>
  <c r="AD44" i="1"/>
  <c r="Z44" i="1"/>
  <c r="X44" i="1"/>
  <c r="V44" i="1"/>
  <c r="T44" i="1"/>
  <c r="R44" i="1"/>
  <c r="N44" i="1"/>
  <c r="H44" i="1"/>
  <c r="F44" i="1"/>
  <c r="AR43" i="1"/>
  <c r="AP43" i="1"/>
  <c r="AL43" i="1"/>
  <c r="AJ43" i="1"/>
  <c r="AF43" i="1"/>
  <c r="AD43" i="1"/>
  <c r="Z43" i="1"/>
  <c r="X43" i="1"/>
  <c r="V43" i="1"/>
  <c r="T43" i="1"/>
  <c r="R43" i="1"/>
  <c r="N43" i="1"/>
  <c r="H43" i="1"/>
  <c r="F43" i="1"/>
  <c r="AR42" i="1"/>
  <c r="AP42" i="1"/>
  <c r="AJ42" i="1"/>
  <c r="AF42" i="1"/>
  <c r="AD42" i="1"/>
  <c r="Z42" i="1"/>
  <c r="X42" i="1"/>
  <c r="V42" i="1"/>
  <c r="T42" i="1"/>
  <c r="R42" i="1"/>
  <c r="N42" i="1"/>
  <c r="H42" i="1"/>
  <c r="F42" i="1"/>
  <c r="AR41" i="1"/>
  <c r="AP41" i="1"/>
  <c r="AL41" i="1"/>
  <c r="AJ41" i="1"/>
  <c r="AF41" i="1"/>
  <c r="AD41" i="1"/>
  <c r="Z41" i="1"/>
  <c r="X41" i="1"/>
  <c r="V41" i="1"/>
  <c r="T41" i="1"/>
  <c r="R41" i="1"/>
  <c r="N41" i="1"/>
  <c r="H41" i="1"/>
  <c r="F41" i="1"/>
  <c r="AR40" i="1"/>
  <c r="AP40" i="1"/>
  <c r="AL40" i="1"/>
  <c r="AJ40" i="1"/>
  <c r="AF40" i="1"/>
  <c r="AD40" i="1"/>
  <c r="Z40" i="1"/>
  <c r="X40" i="1"/>
  <c r="V40" i="1"/>
  <c r="T40" i="1"/>
  <c r="R40" i="1"/>
  <c r="N40" i="1"/>
  <c r="H40" i="1"/>
  <c r="F40" i="1"/>
  <c r="AR39" i="1"/>
  <c r="AP39" i="1"/>
  <c r="AL39" i="1"/>
  <c r="AJ39" i="1"/>
  <c r="AF39" i="1"/>
  <c r="AD39" i="1"/>
  <c r="Z39" i="1"/>
  <c r="X39" i="1"/>
  <c r="V39" i="1"/>
  <c r="T39" i="1"/>
  <c r="R39" i="1"/>
  <c r="N39" i="1"/>
  <c r="H39" i="1"/>
  <c r="F39" i="1"/>
  <c r="AR38" i="1"/>
  <c r="AP38" i="1"/>
  <c r="AL38" i="1"/>
  <c r="AJ38" i="1"/>
  <c r="AF38" i="1"/>
  <c r="AD38" i="1"/>
  <c r="Z38" i="1"/>
  <c r="X38" i="1"/>
  <c r="V38" i="1"/>
  <c r="T38" i="1"/>
  <c r="R38" i="1"/>
  <c r="N38" i="1"/>
  <c r="H38" i="1"/>
  <c r="F38" i="1"/>
  <c r="AR37" i="1"/>
  <c r="AP37" i="1"/>
  <c r="AL37" i="1"/>
  <c r="AJ37" i="1"/>
  <c r="AF37" i="1"/>
  <c r="AD37" i="1"/>
  <c r="Z37" i="1"/>
  <c r="X37" i="1"/>
  <c r="V37" i="1"/>
  <c r="T37" i="1"/>
  <c r="R37" i="1"/>
  <c r="N37" i="1"/>
  <c r="H37" i="1"/>
  <c r="F37" i="1"/>
  <c r="AR36" i="1"/>
  <c r="AP36" i="1"/>
  <c r="AL36" i="1"/>
  <c r="AJ36" i="1"/>
  <c r="AF36" i="1"/>
  <c r="AD36" i="1"/>
  <c r="Z36" i="1"/>
  <c r="X36" i="1"/>
  <c r="V36" i="1"/>
  <c r="T36" i="1"/>
  <c r="R36" i="1"/>
  <c r="N36" i="1"/>
  <c r="H36" i="1"/>
  <c r="F36" i="1"/>
  <c r="AR35" i="1"/>
  <c r="AP35" i="1"/>
  <c r="AL35" i="1"/>
  <c r="AJ35" i="1"/>
  <c r="AF35" i="1"/>
  <c r="AD35" i="1"/>
  <c r="Z35" i="1"/>
  <c r="X35" i="1"/>
  <c r="V35" i="1"/>
  <c r="T35" i="1"/>
  <c r="R35" i="1"/>
  <c r="N35" i="1"/>
  <c r="H35" i="1"/>
  <c r="F35" i="1"/>
  <c r="AR34" i="1"/>
  <c r="AP34" i="1"/>
  <c r="AL34" i="1"/>
  <c r="AJ34" i="1"/>
  <c r="AF34" i="1"/>
  <c r="AD34" i="1"/>
  <c r="Z34" i="1"/>
  <c r="X34" i="1"/>
  <c r="V34" i="1"/>
  <c r="T34" i="1"/>
  <c r="R34" i="1"/>
  <c r="N34" i="1"/>
  <c r="H34" i="1"/>
  <c r="F34" i="1"/>
  <c r="AR33" i="1"/>
  <c r="AP33" i="1"/>
  <c r="AL33" i="1"/>
  <c r="AJ33" i="1"/>
  <c r="AF33" i="1"/>
  <c r="AD33" i="1"/>
  <c r="Z33" i="1"/>
  <c r="X33" i="1"/>
  <c r="V33" i="1"/>
  <c r="T33" i="1"/>
  <c r="R33" i="1"/>
  <c r="N33" i="1"/>
  <c r="H33" i="1"/>
  <c r="F33" i="1"/>
  <c r="AR32" i="1"/>
  <c r="AP32" i="1"/>
  <c r="AL32" i="1"/>
  <c r="AJ32" i="1"/>
  <c r="AF32" i="1"/>
  <c r="AD32" i="1"/>
  <c r="Z32" i="1"/>
  <c r="X32" i="1"/>
  <c r="V32" i="1"/>
  <c r="T32" i="1"/>
  <c r="R32" i="1"/>
  <c r="N32" i="1"/>
  <c r="H32" i="1"/>
  <c r="F32" i="1"/>
  <c r="AR31" i="1"/>
  <c r="AP31" i="1"/>
  <c r="AL31" i="1"/>
  <c r="AJ31" i="1"/>
  <c r="AF31" i="1"/>
  <c r="AD31" i="1"/>
  <c r="Z31" i="1"/>
  <c r="X31" i="1"/>
  <c r="V31" i="1"/>
  <c r="T31" i="1"/>
  <c r="R31" i="1"/>
  <c r="N31" i="1"/>
  <c r="H31" i="1"/>
  <c r="F31" i="1"/>
  <c r="AR30" i="1"/>
  <c r="AP30" i="1"/>
  <c r="AL30" i="1"/>
  <c r="AJ30" i="1"/>
  <c r="AF30" i="1"/>
  <c r="AD30" i="1"/>
  <c r="Z30" i="1"/>
  <c r="X30" i="1"/>
  <c r="V30" i="1"/>
  <c r="T30" i="1"/>
  <c r="R30" i="1"/>
  <c r="N30" i="1"/>
  <c r="H30" i="1"/>
  <c r="F30" i="1"/>
  <c r="AR29" i="1"/>
  <c r="AP29" i="1"/>
  <c r="AL29" i="1"/>
  <c r="AJ29" i="1"/>
  <c r="AF29" i="1"/>
  <c r="AD29" i="1"/>
  <c r="Z29" i="1"/>
  <c r="X29" i="1"/>
  <c r="V29" i="1"/>
  <c r="T29" i="1"/>
  <c r="R29" i="1"/>
  <c r="N29" i="1"/>
  <c r="H29" i="1"/>
  <c r="F29" i="1"/>
  <c r="AR28" i="1"/>
  <c r="AP28" i="1"/>
  <c r="AL28" i="1"/>
  <c r="AJ28" i="1"/>
  <c r="AF28" i="1"/>
  <c r="AD28" i="1"/>
  <c r="Z28" i="1"/>
  <c r="X28" i="1"/>
  <c r="V28" i="1"/>
  <c r="T28" i="1"/>
  <c r="R28" i="1"/>
  <c r="N28" i="1"/>
  <c r="H28" i="1"/>
  <c r="F28" i="1"/>
  <c r="AR27" i="1"/>
  <c r="AP27" i="1"/>
  <c r="AL27" i="1"/>
  <c r="AJ27" i="1"/>
  <c r="AF27" i="1"/>
  <c r="AD27" i="1"/>
  <c r="Z27" i="1"/>
  <c r="X27" i="1"/>
  <c r="V27" i="1"/>
  <c r="T27" i="1"/>
  <c r="R27" i="1"/>
  <c r="N27" i="1"/>
  <c r="H27" i="1"/>
  <c r="F27" i="1"/>
  <c r="AR26" i="1"/>
  <c r="AP26" i="1"/>
  <c r="AL26" i="1"/>
  <c r="AJ26" i="1"/>
  <c r="AF26" i="1"/>
  <c r="AD26" i="1"/>
  <c r="Z26" i="1"/>
  <c r="X26" i="1"/>
  <c r="V26" i="1"/>
  <c r="T26" i="1"/>
  <c r="R26" i="1"/>
  <c r="N26" i="1"/>
  <c r="H26" i="1"/>
  <c r="F26" i="1"/>
  <c r="AR25" i="1"/>
  <c r="AP25" i="1"/>
  <c r="AL25" i="1"/>
  <c r="AJ25" i="1"/>
  <c r="AF25" i="1"/>
  <c r="AD25" i="1"/>
  <c r="Z25" i="1"/>
  <c r="X25" i="1"/>
  <c r="V25" i="1"/>
  <c r="T25" i="1"/>
  <c r="R25" i="1"/>
  <c r="N25" i="1"/>
  <c r="H25" i="1"/>
  <c r="F25" i="1"/>
  <c r="AR24" i="1"/>
  <c r="AP24" i="1"/>
  <c r="AL24" i="1"/>
  <c r="AJ24" i="1"/>
  <c r="AF24" i="1"/>
  <c r="AD24" i="1"/>
  <c r="Z24" i="1"/>
  <c r="X24" i="1"/>
  <c r="V24" i="1"/>
  <c r="T24" i="1"/>
  <c r="R24" i="1"/>
  <c r="N24" i="1"/>
  <c r="H24" i="1"/>
  <c r="F24" i="1"/>
  <c r="AR23" i="1"/>
  <c r="AP23" i="1"/>
  <c r="AL23" i="1"/>
  <c r="AJ23" i="1"/>
  <c r="AF23" i="1"/>
  <c r="AD23" i="1"/>
  <c r="Z23" i="1"/>
  <c r="X23" i="1"/>
  <c r="V23" i="1"/>
  <c r="T23" i="1"/>
  <c r="R23" i="1"/>
  <c r="N23" i="1"/>
  <c r="H23" i="1"/>
  <c r="F23" i="1"/>
  <c r="AR22" i="1"/>
  <c r="AP22" i="1"/>
  <c r="AL22" i="1"/>
  <c r="AJ22" i="1"/>
  <c r="AF22" i="1"/>
  <c r="AD22" i="1"/>
  <c r="Z22" i="1"/>
  <c r="X22" i="1"/>
  <c r="V22" i="1"/>
  <c r="T22" i="1"/>
  <c r="R22" i="1"/>
  <c r="N22" i="1"/>
  <c r="H22" i="1"/>
  <c r="F22" i="1"/>
  <c r="AR21" i="1"/>
  <c r="AP21" i="1"/>
  <c r="AL21" i="1"/>
  <c r="AJ21" i="1"/>
  <c r="AF21" i="1"/>
  <c r="AD21" i="1"/>
  <c r="Z21" i="1"/>
  <c r="X21" i="1"/>
  <c r="V21" i="1"/>
  <c r="T21" i="1"/>
  <c r="R21" i="1"/>
  <c r="N21" i="1"/>
  <c r="H21" i="1"/>
  <c r="F21" i="1"/>
  <c r="AR20" i="1"/>
  <c r="AP20" i="1"/>
  <c r="AL20" i="1"/>
  <c r="AJ20" i="1"/>
  <c r="AF20" i="1"/>
  <c r="AD20" i="1"/>
  <c r="Z20" i="1"/>
  <c r="X20" i="1"/>
  <c r="V20" i="1"/>
  <c r="T20" i="1"/>
  <c r="R20" i="1"/>
  <c r="N20" i="1"/>
  <c r="H20" i="1"/>
  <c r="F20" i="1"/>
  <c r="AR19" i="1"/>
  <c r="AP19" i="1"/>
  <c r="AL19" i="1"/>
  <c r="AJ19" i="1"/>
  <c r="AF19" i="1"/>
  <c r="AD19" i="1"/>
  <c r="Z19" i="1"/>
  <c r="X19" i="1"/>
  <c r="V19" i="1"/>
  <c r="T19" i="1"/>
  <c r="R19" i="1"/>
  <c r="N19" i="1"/>
  <c r="H19" i="1"/>
  <c r="F19" i="1"/>
  <c r="AR18" i="1"/>
  <c r="AP18" i="1"/>
  <c r="AL18" i="1"/>
  <c r="AJ18" i="1"/>
  <c r="AF18" i="1"/>
  <c r="AD18" i="1"/>
  <c r="Z18" i="1"/>
  <c r="X18" i="1"/>
  <c r="V18" i="1"/>
  <c r="T18" i="1"/>
  <c r="R18" i="1"/>
  <c r="N18" i="1"/>
  <c r="H18" i="1"/>
  <c r="F18" i="1"/>
  <c r="AR17" i="1"/>
  <c r="AP17" i="1"/>
  <c r="AL17" i="1"/>
  <c r="AJ17" i="1"/>
  <c r="AF17" i="1"/>
  <c r="AD17" i="1"/>
  <c r="Z17" i="1"/>
  <c r="X17" i="1"/>
  <c r="V17" i="1"/>
  <c r="T17" i="1"/>
  <c r="R17" i="1"/>
  <c r="N17" i="1"/>
  <c r="H17" i="1"/>
  <c r="F17" i="1"/>
  <c r="AR16" i="1"/>
  <c r="AP16" i="1"/>
  <c r="AL16" i="1"/>
  <c r="AJ16" i="1"/>
  <c r="AF16" i="1"/>
  <c r="AD16" i="1"/>
  <c r="Z16" i="1"/>
  <c r="X16" i="1"/>
  <c r="V16" i="1"/>
  <c r="T16" i="1"/>
  <c r="R16" i="1"/>
  <c r="N16" i="1"/>
  <c r="H16" i="1"/>
  <c r="F16" i="1"/>
  <c r="AR15" i="1"/>
  <c r="AP15" i="1"/>
  <c r="AL15" i="1"/>
  <c r="AJ15" i="1"/>
  <c r="AF15" i="1"/>
  <c r="AD15" i="1"/>
  <c r="Z15" i="1"/>
  <c r="X15" i="1"/>
  <c r="V15" i="1"/>
  <c r="T15" i="1"/>
  <c r="R15" i="1"/>
  <c r="N15" i="1"/>
  <c r="H15" i="1"/>
  <c r="F15" i="1"/>
  <c r="AR14" i="1"/>
  <c r="AP14" i="1"/>
  <c r="AL14" i="1"/>
  <c r="AJ14" i="1"/>
  <c r="AF14" i="1"/>
  <c r="AD14" i="1"/>
  <c r="Z14" i="1"/>
  <c r="X14" i="1"/>
  <c r="V14" i="1"/>
  <c r="T14" i="1"/>
  <c r="R14" i="1"/>
  <c r="N14" i="1"/>
  <c r="H14" i="1"/>
  <c r="F14" i="1"/>
  <c r="AR13" i="1"/>
  <c r="AP13" i="1"/>
  <c r="AL13" i="1"/>
  <c r="AJ13" i="1"/>
  <c r="AF13" i="1"/>
  <c r="AD13" i="1"/>
  <c r="Z13" i="1"/>
  <c r="X13" i="1"/>
  <c r="V13" i="1"/>
  <c r="T13" i="1"/>
  <c r="R13" i="1"/>
  <c r="N13" i="1"/>
  <c r="H13" i="1"/>
  <c r="F13" i="1"/>
  <c r="AR12" i="1"/>
  <c r="AP12" i="1"/>
  <c r="AL12" i="1"/>
  <c r="AJ12" i="1"/>
  <c r="AF12" i="1"/>
  <c r="AD12" i="1"/>
  <c r="Z12" i="1"/>
  <c r="X12" i="1"/>
  <c r="V12" i="1"/>
  <c r="T12" i="1"/>
  <c r="R12" i="1"/>
  <c r="N12" i="1"/>
  <c r="H12" i="1"/>
  <c r="F12" i="1"/>
  <c r="AR11" i="1"/>
  <c r="AP11" i="1"/>
  <c r="AL11" i="1"/>
  <c r="AJ11" i="1"/>
  <c r="AF11" i="1"/>
  <c r="AD11" i="1"/>
  <c r="Z11" i="1"/>
  <c r="X11" i="1"/>
  <c r="V11" i="1"/>
  <c r="T11" i="1"/>
  <c r="R11" i="1"/>
  <c r="N11" i="1"/>
  <c r="H11" i="1"/>
  <c r="F11" i="1"/>
  <c r="AR10" i="1"/>
  <c r="AP10" i="1"/>
  <c r="AL10" i="1"/>
  <c r="AJ10" i="1"/>
  <c r="AF10" i="1"/>
  <c r="AD10" i="1"/>
  <c r="Z10" i="1"/>
  <c r="X10" i="1"/>
  <c r="V10" i="1"/>
  <c r="T10" i="1"/>
  <c r="R10" i="1"/>
  <c r="N10" i="1"/>
  <c r="H10" i="1"/>
  <c r="F10" i="1"/>
  <c r="AR9" i="1"/>
  <c r="AP9" i="1"/>
  <c r="AL9" i="1"/>
  <c r="AJ9" i="1"/>
  <c r="AF9" i="1"/>
  <c r="AD9" i="1"/>
  <c r="Z9" i="1"/>
  <c r="X9" i="1"/>
  <c r="V9" i="1"/>
  <c r="T9" i="1"/>
  <c r="R9" i="1"/>
  <c r="N9" i="1"/>
  <c r="H9" i="1"/>
  <c r="F9" i="1"/>
  <c r="AR8" i="1"/>
  <c r="AP8" i="1"/>
  <c r="AL8" i="1"/>
  <c r="AJ8" i="1"/>
  <c r="AF8" i="1"/>
  <c r="AD8" i="1"/>
  <c r="Z8" i="1"/>
  <c r="X8" i="1"/>
  <c r="V8" i="1"/>
  <c r="T8" i="1"/>
  <c r="R8" i="1"/>
  <c r="N8" i="1"/>
  <c r="H8" i="1"/>
  <c r="F8" i="1"/>
  <c r="AR7" i="1"/>
  <c r="AP7" i="1"/>
  <c r="AL7" i="1"/>
  <c r="AJ7" i="1"/>
  <c r="AF7" i="1"/>
  <c r="AD7" i="1"/>
  <c r="Z7" i="1"/>
  <c r="X7" i="1"/>
  <c r="V7" i="1"/>
  <c r="T7" i="1"/>
  <c r="R7" i="1"/>
  <c r="N7" i="1"/>
  <c r="H7" i="1"/>
  <c r="F7" i="1"/>
  <c r="AR6" i="1"/>
  <c r="AP6" i="1"/>
  <c r="AL6" i="1"/>
  <c r="AJ6" i="1"/>
  <c r="AF6" i="1"/>
  <c r="AD6" i="1"/>
  <c r="Z6" i="1"/>
  <c r="X6" i="1"/>
  <c r="V6" i="1"/>
  <c r="T6" i="1"/>
  <c r="R6" i="1"/>
  <c r="N6" i="1"/>
  <c r="H6" i="1"/>
  <c r="F6" i="1"/>
  <c r="AR5" i="1"/>
  <c r="AP5" i="1"/>
  <c r="AL5" i="1"/>
  <c r="AJ5" i="1"/>
  <c r="AF5" i="1"/>
  <c r="AD5" i="1"/>
  <c r="Z5" i="1"/>
  <c r="X5" i="1"/>
  <c r="V5" i="1"/>
  <c r="T5" i="1"/>
  <c r="R5" i="1"/>
  <c r="N5" i="1"/>
  <c r="H5" i="1"/>
  <c r="F5" i="1"/>
  <c r="AR4" i="1"/>
  <c r="AP4" i="1"/>
  <c r="AL4" i="1"/>
  <c r="AJ4" i="1"/>
  <c r="AF4" i="1"/>
  <c r="AD4" i="1"/>
  <c r="Z4" i="1"/>
  <c r="X4" i="1"/>
  <c r="V4" i="1"/>
  <c r="T4" i="1"/>
  <c r="R4" i="1"/>
  <c r="N4" i="1"/>
  <c r="H4" i="1"/>
  <c r="F4" i="1"/>
  <c r="AR3" i="1"/>
  <c r="AP3" i="1"/>
  <c r="AL3" i="1"/>
  <c r="AJ3" i="1"/>
  <c r="AF3" i="1"/>
  <c r="AD3" i="1"/>
  <c r="Z3" i="1"/>
  <c r="X3" i="1"/>
  <c r="V3" i="1"/>
  <c r="T3" i="1"/>
  <c r="R3" i="1"/>
  <c r="N3" i="1"/>
  <c r="H3" i="1"/>
  <c r="L43" i="7"/>
  <c r="K43" i="7"/>
  <c r="J43" i="7"/>
  <c r="D43" i="7"/>
  <c r="C43" i="7"/>
  <c r="L42" i="7"/>
  <c r="K42" i="7"/>
  <c r="J42" i="7"/>
  <c r="C42" i="7"/>
  <c r="L41" i="7"/>
  <c r="K41" i="7"/>
  <c r="J41" i="7"/>
  <c r="C41" i="7"/>
  <c r="L40" i="7"/>
  <c r="K40" i="7"/>
  <c r="J40" i="7"/>
  <c r="C40" i="7"/>
  <c r="L39" i="7"/>
  <c r="K39" i="7"/>
  <c r="J39" i="7"/>
  <c r="C39" i="7"/>
  <c r="L38" i="7"/>
  <c r="K38" i="7"/>
  <c r="J38" i="7"/>
  <c r="C38" i="7"/>
  <c r="L37" i="7"/>
  <c r="K37" i="7"/>
  <c r="J37" i="7"/>
  <c r="C37" i="7"/>
  <c r="L36" i="7"/>
  <c r="K36" i="7"/>
  <c r="J36" i="7"/>
  <c r="C36" i="7"/>
  <c r="L35" i="7"/>
  <c r="K35" i="7"/>
  <c r="J35" i="7"/>
  <c r="C35" i="7"/>
  <c r="L34" i="7"/>
  <c r="K34" i="7"/>
  <c r="J34" i="7"/>
  <c r="C34" i="7"/>
  <c r="L33" i="7"/>
  <c r="K33" i="7"/>
  <c r="J33" i="7"/>
  <c r="C33" i="7"/>
  <c r="L32" i="7"/>
  <c r="K32" i="7"/>
  <c r="J32" i="7"/>
  <c r="C32" i="7"/>
  <c r="L31" i="7"/>
  <c r="K31" i="7"/>
  <c r="J31" i="7"/>
  <c r="C31" i="7"/>
  <c r="L30" i="7"/>
  <c r="K30" i="7"/>
  <c r="J30" i="7"/>
  <c r="C30" i="7"/>
  <c r="L29" i="7"/>
  <c r="K29" i="7"/>
  <c r="J29" i="7"/>
  <c r="C29" i="7"/>
  <c r="L28" i="7"/>
  <c r="K28" i="7"/>
  <c r="J28" i="7"/>
  <c r="C28" i="7"/>
  <c r="L27" i="7"/>
  <c r="K27" i="7"/>
  <c r="J27" i="7"/>
  <c r="C27" i="7"/>
  <c r="L26" i="7"/>
  <c r="K26" i="7"/>
  <c r="J26" i="7"/>
  <c r="C26" i="7"/>
  <c r="L25" i="7"/>
  <c r="K25" i="7"/>
  <c r="J25" i="7"/>
  <c r="C25" i="7"/>
  <c r="L24" i="7"/>
  <c r="K24" i="7"/>
  <c r="J24" i="7"/>
  <c r="C24" i="7"/>
  <c r="L23" i="7"/>
  <c r="K23" i="7"/>
  <c r="J23" i="7"/>
  <c r="C23" i="7"/>
  <c r="L22" i="7"/>
  <c r="K22" i="7"/>
  <c r="J22" i="7"/>
  <c r="C22" i="7"/>
  <c r="L21" i="7"/>
  <c r="K21" i="7"/>
  <c r="J21" i="7"/>
  <c r="C21" i="7"/>
  <c r="L20" i="7"/>
  <c r="K20" i="7"/>
  <c r="J20" i="7"/>
  <c r="C20" i="7"/>
  <c r="L19" i="7"/>
  <c r="K19" i="7"/>
  <c r="J19" i="7"/>
  <c r="C19" i="7"/>
  <c r="L18" i="7"/>
  <c r="K18" i="7"/>
  <c r="J18" i="7"/>
  <c r="C18" i="7"/>
  <c r="L17" i="7"/>
  <c r="K17" i="7"/>
  <c r="J17" i="7"/>
  <c r="C17" i="7"/>
  <c r="L16" i="7"/>
  <c r="K16" i="7"/>
  <c r="J16" i="7"/>
  <c r="C16" i="7"/>
  <c r="L15" i="7"/>
  <c r="K15" i="7"/>
  <c r="J15" i="7"/>
  <c r="C15" i="7"/>
  <c r="L14" i="7"/>
  <c r="K14" i="7"/>
  <c r="J14" i="7"/>
  <c r="C14" i="7"/>
  <c r="L13" i="7"/>
  <c r="K13" i="7"/>
  <c r="J13" i="7"/>
  <c r="C13" i="7"/>
  <c r="L12" i="7"/>
  <c r="K12" i="7"/>
  <c r="J12" i="7"/>
  <c r="C12" i="7"/>
  <c r="L11" i="7"/>
  <c r="K11" i="7"/>
  <c r="J11" i="7"/>
  <c r="C11" i="7"/>
  <c r="L10" i="7"/>
  <c r="K10" i="7"/>
  <c r="J10" i="7"/>
  <c r="C10" i="7"/>
  <c r="L9" i="7"/>
  <c r="K9" i="7"/>
  <c r="J9" i="7"/>
  <c r="C9" i="7"/>
  <c r="L8" i="7"/>
  <c r="K8" i="7"/>
  <c r="J8" i="7"/>
  <c r="C8" i="7"/>
  <c r="L7" i="7"/>
  <c r="K7" i="7"/>
  <c r="J7" i="7"/>
  <c r="C7" i="7"/>
  <c r="L6" i="7"/>
  <c r="K6" i="7"/>
  <c r="J6" i="7"/>
  <c r="C6" i="7"/>
  <c r="L5" i="7"/>
  <c r="K5" i="7"/>
  <c r="J5" i="7"/>
  <c r="C5" i="7"/>
  <c r="L4" i="7"/>
  <c r="K4" i="7"/>
  <c r="J4" i="7"/>
  <c r="C4" i="7"/>
  <c r="L3" i="7"/>
  <c r="K3" i="7"/>
  <c r="J3" i="7"/>
  <c r="C3" i="7"/>
  <c r="L2" i="7"/>
  <c r="K2" i="7"/>
  <c r="J2" i="7"/>
  <c r="C2" i="7"/>
  <c r="L43" i="6"/>
  <c r="K43" i="6"/>
  <c r="J43" i="6"/>
  <c r="D43" i="6"/>
  <c r="C43" i="6"/>
  <c r="L42" i="6"/>
  <c r="K42" i="6"/>
  <c r="J42" i="6"/>
  <c r="C42" i="6"/>
  <c r="L41" i="6"/>
  <c r="K41" i="6"/>
  <c r="J41" i="6"/>
  <c r="C41" i="6"/>
  <c r="L40" i="6"/>
  <c r="K40" i="6"/>
  <c r="J40" i="6"/>
  <c r="C40" i="6"/>
  <c r="L39" i="6"/>
  <c r="K39" i="6"/>
  <c r="J39" i="6"/>
  <c r="C39" i="6"/>
  <c r="L38" i="6"/>
  <c r="K38" i="6"/>
  <c r="J38" i="6"/>
  <c r="C38" i="6"/>
  <c r="L37" i="6"/>
  <c r="K37" i="6"/>
  <c r="J37" i="6"/>
  <c r="C37" i="6"/>
  <c r="L36" i="6"/>
  <c r="K36" i="6"/>
  <c r="J36" i="6"/>
  <c r="C36" i="6"/>
  <c r="L35" i="6"/>
  <c r="K35" i="6"/>
  <c r="J35" i="6"/>
  <c r="C35" i="6"/>
  <c r="L34" i="6"/>
  <c r="K34" i="6"/>
  <c r="J34" i="6"/>
  <c r="C34" i="6"/>
  <c r="L33" i="6"/>
  <c r="K33" i="6"/>
  <c r="J33" i="6"/>
  <c r="C33" i="6"/>
  <c r="L32" i="6"/>
  <c r="K32" i="6"/>
  <c r="J32" i="6"/>
  <c r="C32" i="6"/>
  <c r="L31" i="6"/>
  <c r="K31" i="6"/>
  <c r="J31" i="6"/>
  <c r="C31" i="6"/>
  <c r="L30" i="6"/>
  <c r="K30" i="6"/>
  <c r="J30" i="6"/>
  <c r="C30" i="6"/>
  <c r="L29" i="6"/>
  <c r="K29" i="6"/>
  <c r="J29" i="6"/>
  <c r="C29" i="6"/>
  <c r="L28" i="6"/>
  <c r="K28" i="6"/>
  <c r="J28" i="6"/>
  <c r="C28" i="6"/>
  <c r="L27" i="6"/>
  <c r="K27" i="6"/>
  <c r="J27" i="6"/>
  <c r="C27" i="6"/>
  <c r="L26" i="6"/>
  <c r="K26" i="6"/>
  <c r="J26" i="6"/>
  <c r="C26" i="6"/>
  <c r="L25" i="6"/>
  <c r="K25" i="6"/>
  <c r="J25" i="6"/>
  <c r="C25" i="6"/>
  <c r="L24" i="6"/>
  <c r="K24" i="6"/>
  <c r="J24" i="6"/>
  <c r="C24" i="6"/>
  <c r="L23" i="6"/>
  <c r="K23" i="6"/>
  <c r="J23" i="6"/>
  <c r="C23" i="6"/>
  <c r="L22" i="6"/>
  <c r="K22" i="6"/>
  <c r="J22" i="6"/>
  <c r="C22" i="6"/>
  <c r="L21" i="6"/>
  <c r="K21" i="6"/>
  <c r="J21" i="6"/>
  <c r="C21" i="6"/>
  <c r="L20" i="6"/>
  <c r="K20" i="6"/>
  <c r="J20" i="6"/>
  <c r="C20" i="6"/>
  <c r="L19" i="6"/>
  <c r="K19" i="6"/>
  <c r="J19" i="6"/>
  <c r="C19" i="6"/>
  <c r="L18" i="6"/>
  <c r="K18" i="6"/>
  <c r="J18" i="6"/>
  <c r="C18" i="6"/>
  <c r="L17" i="6"/>
  <c r="K17" i="6"/>
  <c r="J17" i="6"/>
  <c r="C17" i="6"/>
  <c r="L16" i="6"/>
  <c r="K16" i="6"/>
  <c r="J16" i="6"/>
  <c r="C16" i="6"/>
  <c r="L15" i="6"/>
  <c r="K15" i="6"/>
  <c r="J15" i="6"/>
  <c r="C15" i="6"/>
  <c r="L14" i="6"/>
  <c r="K14" i="6"/>
  <c r="J14" i="6"/>
  <c r="C14" i="6"/>
  <c r="L13" i="6"/>
  <c r="K13" i="6"/>
  <c r="J13" i="6"/>
  <c r="C13" i="6"/>
  <c r="L12" i="6"/>
  <c r="K12" i="6"/>
  <c r="J12" i="6"/>
  <c r="C12" i="6"/>
  <c r="L11" i="6"/>
  <c r="K11" i="6"/>
  <c r="J11" i="6"/>
  <c r="C11" i="6"/>
  <c r="L10" i="6"/>
  <c r="K10" i="6"/>
  <c r="J10" i="6"/>
  <c r="C10" i="6"/>
  <c r="L9" i="6"/>
  <c r="K9" i="6"/>
  <c r="J9" i="6"/>
  <c r="C9" i="6"/>
  <c r="L8" i="6"/>
  <c r="K8" i="6"/>
  <c r="J8" i="6"/>
  <c r="C8" i="6"/>
  <c r="L7" i="6"/>
  <c r="K7" i="6"/>
  <c r="J7" i="6"/>
  <c r="C7" i="6"/>
  <c r="L6" i="6"/>
  <c r="K6" i="6"/>
  <c r="J6" i="6"/>
  <c r="C6" i="6"/>
  <c r="L5" i="6"/>
  <c r="K5" i="6"/>
  <c r="J5" i="6"/>
  <c r="C5" i="6"/>
  <c r="L4" i="6"/>
  <c r="K4" i="6"/>
  <c r="J4" i="6"/>
  <c r="C4" i="6"/>
  <c r="L3" i="6"/>
  <c r="K3" i="6"/>
  <c r="J3" i="6"/>
  <c r="C3" i="6"/>
  <c r="L2" i="6"/>
  <c r="K2" i="6"/>
  <c r="J2" i="6"/>
  <c r="C2" i="6"/>
  <c r="J43" i="2"/>
  <c r="K43" i="2" s="1"/>
  <c r="L43" i="2" s="1"/>
  <c r="D43" i="2"/>
  <c r="C43" i="2"/>
  <c r="J42" i="2"/>
  <c r="K42" i="2" s="1"/>
  <c r="L42" i="2" s="1"/>
  <c r="C42" i="2"/>
  <c r="J41" i="2"/>
  <c r="K41" i="2" s="1"/>
  <c r="L41" i="2" s="1"/>
  <c r="C41" i="2"/>
  <c r="J40" i="2"/>
  <c r="K40" i="2" s="1"/>
  <c r="L40" i="2" s="1"/>
  <c r="C40" i="2"/>
  <c r="J39" i="2"/>
  <c r="K39" i="2" s="1"/>
  <c r="L39" i="2" s="1"/>
  <c r="C39" i="2"/>
  <c r="J38" i="2"/>
  <c r="K38" i="2" s="1"/>
  <c r="L38" i="2" s="1"/>
  <c r="C38" i="2"/>
  <c r="J37" i="2"/>
  <c r="K37" i="2" s="1"/>
  <c r="L37" i="2" s="1"/>
  <c r="C37" i="2"/>
  <c r="J36" i="2"/>
  <c r="K36" i="2" s="1"/>
  <c r="L36" i="2" s="1"/>
  <c r="C36" i="2"/>
  <c r="J35" i="2"/>
  <c r="K35" i="2" s="1"/>
  <c r="L35" i="2" s="1"/>
  <c r="C35" i="2"/>
  <c r="J34" i="2"/>
  <c r="K34" i="2" s="1"/>
  <c r="L34" i="2" s="1"/>
  <c r="C34" i="2"/>
  <c r="J33" i="2"/>
  <c r="K33" i="2" s="1"/>
  <c r="L33" i="2" s="1"/>
  <c r="C33" i="2"/>
  <c r="J32" i="2"/>
  <c r="K32" i="2" s="1"/>
  <c r="L32" i="2" s="1"/>
  <c r="C32" i="2"/>
  <c r="J31" i="2"/>
  <c r="K31" i="2" s="1"/>
  <c r="L31" i="2" s="1"/>
  <c r="C31" i="2"/>
  <c r="J30" i="2"/>
  <c r="K30" i="2" s="1"/>
  <c r="L30" i="2" s="1"/>
  <c r="C30" i="2"/>
  <c r="J29" i="2"/>
  <c r="K29" i="2" s="1"/>
  <c r="L29" i="2" s="1"/>
  <c r="C29" i="2"/>
  <c r="J28" i="2"/>
  <c r="K28" i="2" s="1"/>
  <c r="L28" i="2" s="1"/>
  <c r="C28" i="2"/>
  <c r="J27" i="2"/>
  <c r="K27" i="2" s="1"/>
  <c r="L27" i="2" s="1"/>
  <c r="C27" i="2"/>
  <c r="J26" i="2"/>
  <c r="K26" i="2" s="1"/>
  <c r="L26" i="2" s="1"/>
  <c r="C26" i="2"/>
  <c r="J25" i="2"/>
  <c r="K25" i="2" s="1"/>
  <c r="L25" i="2" s="1"/>
  <c r="C25" i="2"/>
  <c r="J24" i="2"/>
  <c r="K24" i="2" s="1"/>
  <c r="L24" i="2" s="1"/>
  <c r="C24" i="2"/>
  <c r="J23" i="2"/>
  <c r="K23" i="2" s="1"/>
  <c r="L23" i="2" s="1"/>
  <c r="C23" i="2"/>
  <c r="J22" i="2"/>
  <c r="K22" i="2" s="1"/>
  <c r="L22" i="2" s="1"/>
  <c r="C22" i="2"/>
  <c r="J21" i="2"/>
  <c r="K21" i="2" s="1"/>
  <c r="L21" i="2" s="1"/>
  <c r="C21" i="2"/>
  <c r="J20" i="2"/>
  <c r="K20" i="2" s="1"/>
  <c r="L20" i="2" s="1"/>
  <c r="C20" i="2"/>
  <c r="J19" i="2"/>
  <c r="K19" i="2" s="1"/>
  <c r="L19" i="2" s="1"/>
  <c r="C19" i="2"/>
  <c r="J18" i="2"/>
  <c r="K18" i="2" s="1"/>
  <c r="L18" i="2" s="1"/>
  <c r="C18" i="2"/>
  <c r="J17" i="2"/>
  <c r="K17" i="2" s="1"/>
  <c r="L17" i="2" s="1"/>
  <c r="C17" i="2"/>
  <c r="J16" i="2"/>
  <c r="K16" i="2" s="1"/>
  <c r="L16" i="2" s="1"/>
  <c r="C16" i="2"/>
  <c r="J15" i="2"/>
  <c r="K15" i="2" s="1"/>
  <c r="L15" i="2" s="1"/>
  <c r="C15" i="2"/>
  <c r="J14" i="2"/>
  <c r="K14" i="2" s="1"/>
  <c r="L14" i="2" s="1"/>
  <c r="C14" i="2"/>
  <c r="J13" i="2"/>
  <c r="K13" i="2" s="1"/>
  <c r="L13" i="2" s="1"/>
  <c r="C13" i="2"/>
  <c r="J12" i="2"/>
  <c r="K12" i="2" s="1"/>
  <c r="L12" i="2" s="1"/>
  <c r="C12" i="2"/>
  <c r="J11" i="2"/>
  <c r="K11" i="2" s="1"/>
  <c r="L11" i="2" s="1"/>
  <c r="C11" i="2"/>
  <c r="J10" i="2"/>
  <c r="K10" i="2" s="1"/>
  <c r="L10" i="2" s="1"/>
  <c r="C10" i="2"/>
  <c r="J9" i="2"/>
  <c r="K9" i="2" s="1"/>
  <c r="L9" i="2" s="1"/>
  <c r="C9" i="2"/>
  <c r="J8" i="2"/>
  <c r="K8" i="2" s="1"/>
  <c r="L8" i="2" s="1"/>
  <c r="C8" i="2"/>
  <c r="J7" i="2"/>
  <c r="K7" i="2" s="1"/>
  <c r="L7" i="2" s="1"/>
  <c r="C7" i="2"/>
  <c r="J6" i="2"/>
  <c r="K6" i="2" s="1"/>
  <c r="L6" i="2" s="1"/>
  <c r="C6" i="2"/>
  <c r="J5" i="2"/>
  <c r="K5" i="2" s="1"/>
  <c r="L5" i="2" s="1"/>
  <c r="C5" i="2"/>
  <c r="J4" i="2"/>
  <c r="K4" i="2" s="1"/>
  <c r="L4" i="2" s="1"/>
  <c r="C4" i="2"/>
  <c r="J3" i="2"/>
  <c r="K3" i="2" s="1"/>
  <c r="L3" i="2" s="1"/>
  <c r="C3" i="2"/>
  <c r="J2" i="2"/>
  <c r="K2" i="2" s="1"/>
  <c r="L2" i="2" s="1"/>
  <c r="C2" i="2"/>
  <c r="H12" i="3" l="1"/>
  <c r="H24" i="3"/>
  <c r="H6" i="3"/>
  <c r="H5" i="3"/>
  <c r="H13" i="3"/>
  <c r="H10" i="3"/>
  <c r="H8" i="3"/>
  <c r="H19" i="3"/>
  <c r="H15" i="3"/>
  <c r="H16" i="3"/>
  <c r="H17" i="3"/>
  <c r="H11" i="3"/>
  <c r="H21" i="3"/>
  <c r="H14" i="3"/>
  <c r="M46" i="1"/>
  <c r="W46" i="1"/>
  <c r="AI46" i="1"/>
  <c r="Q46" i="1"/>
  <c r="Y46" i="1"/>
  <c r="AK46" i="1"/>
  <c r="F14" i="3"/>
  <c r="E46" i="1"/>
  <c r="S46" i="1"/>
  <c r="AC46" i="1"/>
  <c r="AO46" i="1"/>
  <c r="G46" i="1"/>
  <c r="U46" i="1"/>
  <c r="AE46" i="1"/>
  <c r="AQ46" i="1"/>
  <c r="G24" i="3"/>
  <c r="G5" i="3"/>
  <c r="G13" i="3"/>
  <c r="G10" i="3"/>
  <c r="G8" i="3"/>
  <c r="G19" i="3"/>
  <c r="G6" i="3"/>
  <c r="G12" i="3"/>
  <c r="G17" i="3"/>
  <c r="G11" i="3"/>
  <c r="G15" i="3"/>
  <c r="G16" i="3"/>
  <c r="G14" i="3"/>
  <c r="F8" i="3"/>
  <c r="F15" i="3"/>
  <c r="F24" i="3"/>
  <c r="F5" i="3"/>
  <c r="Q45" i="1"/>
  <c r="I13" i="3" s="1"/>
  <c r="Y45" i="1"/>
  <c r="I12" i="3" s="1"/>
  <c r="G45" i="1"/>
  <c r="I17" i="3" s="1"/>
  <c r="W45" i="1"/>
  <c r="I6" i="3" s="1"/>
  <c r="AO45" i="1"/>
  <c r="I19" i="3" s="1"/>
  <c r="AQ45" i="1"/>
  <c r="I16" i="3" s="1"/>
  <c r="AC45" i="1"/>
  <c r="I8" i="3" s="1"/>
  <c r="F23" i="3"/>
  <c r="F20" i="3"/>
  <c r="F13" i="3"/>
  <c r="F9" i="3"/>
  <c r="F19" i="3"/>
  <c r="F11" i="3"/>
  <c r="AK45" i="1"/>
  <c r="O45" i="1"/>
  <c r="I18" i="3" s="1"/>
  <c r="K45" i="1"/>
  <c r="I22" i="3" s="1"/>
  <c r="F10" i="3"/>
  <c r="AA45" i="1"/>
  <c r="I7" i="3" s="1"/>
  <c r="F7" i="3"/>
  <c r="U45" i="1"/>
  <c r="I11" i="3" s="1"/>
  <c r="S45" i="1"/>
  <c r="I10" i="3" s="1"/>
  <c r="F22" i="3"/>
  <c r="F18" i="3"/>
  <c r="AE45" i="1"/>
  <c r="I15" i="3" s="1"/>
  <c r="I45" i="1"/>
  <c r="I20" i="3" s="1"/>
  <c r="AM45" i="1"/>
  <c r="I23" i="3" s="1"/>
  <c r="AG45" i="1"/>
  <c r="I9" i="3" s="1"/>
  <c r="F16" i="3"/>
  <c r="AI45" i="1"/>
  <c r="I5" i="3" s="1"/>
  <c r="F12" i="3"/>
  <c r="F6" i="3"/>
  <c r="M45" i="1"/>
  <c r="I24" i="3" s="1"/>
  <c r="F17" i="3"/>
  <c r="E45" i="1"/>
  <c r="I14" i="3" s="1"/>
  <c r="D15" i="3" l="1"/>
  <c r="D24" i="3"/>
  <c r="D6" i="3"/>
  <c r="D9" i="3"/>
  <c r="D18" i="3"/>
  <c r="D8" i="3"/>
  <c r="D17" i="3"/>
  <c r="D11" i="3"/>
  <c r="D14" i="3"/>
  <c r="D21" i="3"/>
  <c r="D7" i="3"/>
  <c r="D16" i="3"/>
  <c r="D12" i="3"/>
  <c r="D22" i="3"/>
  <c r="D23" i="3"/>
  <c r="D5" i="3"/>
  <c r="D20" i="3"/>
  <c r="D10" i="3"/>
  <c r="D19" i="3"/>
  <c r="D13" i="3"/>
</calcChain>
</file>

<file path=xl/sharedStrings.xml><?xml version="1.0" encoding="utf-8"?>
<sst xmlns="http://schemas.openxmlformats.org/spreadsheetml/2006/main" count="3482" uniqueCount="140">
  <si>
    <t>Matchup</t>
  </si>
  <si>
    <t>Tyson</t>
  </si>
  <si>
    <t>Winner</t>
  </si>
  <si>
    <t>Confidence</t>
  </si>
  <si>
    <t xml:space="preserve"> </t>
  </si>
  <si>
    <t>MATCHUP</t>
  </si>
  <si>
    <t>Confidence Points</t>
  </si>
  <si>
    <t>Tom</t>
  </si>
  <si>
    <t>NAME:</t>
  </si>
  <si>
    <t>-</t>
  </si>
  <si>
    <t>(17) Florida</t>
  </si>
  <si>
    <t>NATIONAL CHAMPIONSHIP</t>
  </si>
  <si>
    <t>Bob</t>
  </si>
  <si>
    <t>Jer</t>
  </si>
  <si>
    <t>New Mexico</t>
  </si>
  <si>
    <t>UCF</t>
  </si>
  <si>
    <t>UL Lafayette</t>
  </si>
  <si>
    <t>Central Michigan</t>
  </si>
  <si>
    <t>Wyoming</t>
  </si>
  <si>
    <t>Idaho</t>
  </si>
  <si>
    <t>Eastern Michigan</t>
  </si>
  <si>
    <t>Navy</t>
  </si>
  <si>
    <t>Troy</t>
  </si>
  <si>
    <t>Hawaii</t>
  </si>
  <si>
    <t>Maryland</t>
  </si>
  <si>
    <t>Vanderbilt</t>
  </si>
  <si>
    <t>North Texas</t>
  </si>
  <si>
    <t>Wake Forest</t>
  </si>
  <si>
    <t>Minnesota</t>
  </si>
  <si>
    <t>(23) Pittsburgh</t>
  </si>
  <si>
    <t>(16) West Virginia</t>
  </si>
  <si>
    <t>(19) Utah</t>
  </si>
  <si>
    <t>Texas A&amp;M</t>
  </si>
  <si>
    <t>South Carolina</t>
  </si>
  <si>
    <t>Arkansas</t>
  </si>
  <si>
    <t>(10) Colorado</t>
  </si>
  <si>
    <t>Georgia</t>
  </si>
  <si>
    <t>Stanford</t>
  </si>
  <si>
    <t>(21) Tennessee</t>
  </si>
  <si>
    <t>South Alabama</t>
  </si>
  <si>
    <t>(6) Michigan</t>
  </si>
  <si>
    <t>(13) Louisville</t>
  </si>
  <si>
    <t>Kentucky</t>
  </si>
  <si>
    <t>(1) Alabama</t>
  </si>
  <si>
    <t>(2) Clemson</t>
  </si>
  <si>
    <t>Iowa</t>
  </si>
  <si>
    <t>(8) Wisconsin</t>
  </si>
  <si>
    <t>(7) Oklahoma</t>
  </si>
  <si>
    <t>NC Central</t>
  </si>
  <si>
    <t>UTSA</t>
  </si>
  <si>
    <t>Houston</t>
  </si>
  <si>
    <t>Toledo</t>
  </si>
  <si>
    <t>Southern Miss</t>
  </si>
  <si>
    <t>Tulsa</t>
  </si>
  <si>
    <t>Memphis</t>
  </si>
  <si>
    <t>BYU</t>
  </si>
  <si>
    <t>Old Dominion</t>
  </si>
  <si>
    <t>Louisiana Tech</t>
  </si>
  <si>
    <t>Ohio</t>
  </si>
  <si>
    <t>Middle Tennessee</t>
  </si>
  <si>
    <t>Miami (OH)</t>
  </si>
  <si>
    <t>Boston College</t>
  </si>
  <si>
    <t>NC State</t>
  </si>
  <si>
    <t>Army</t>
  </si>
  <si>
    <t>(24) Temple</t>
  </si>
  <si>
    <t>Baylor</t>
  </si>
  <si>
    <t>Northwestern</t>
  </si>
  <si>
    <t>Indiana</t>
  </si>
  <si>
    <t>USF</t>
  </si>
  <si>
    <t>(22) Virginia Tech</t>
  </si>
  <si>
    <t>TCU</t>
  </si>
  <si>
    <t>North Carolina</t>
  </si>
  <si>
    <t>Nebraska</t>
  </si>
  <si>
    <t>Air Force</t>
  </si>
  <si>
    <t>Georgia Tech</t>
  </si>
  <si>
    <t>(4) Washington</t>
  </si>
  <si>
    <t>(15) Western Michigan</t>
  </si>
  <si>
    <t>(14) Auburn</t>
  </si>
  <si>
    <t xml:space="preserve">  </t>
  </si>
  <si>
    <t xml:space="preserve">Austin </t>
  </si>
  <si>
    <t>Miami (FL)</t>
  </si>
  <si>
    <t>Western Kentucky</t>
  </si>
  <si>
    <t>(9) USC</t>
  </si>
  <si>
    <t>(5) Penn State</t>
  </si>
  <si>
    <t>(20) LSU</t>
  </si>
  <si>
    <t>TOTAL</t>
  </si>
  <si>
    <t>1/2</t>
  </si>
  <si>
    <t>Boise State</t>
  </si>
  <si>
    <t>Mississippi State</t>
  </si>
  <si>
    <t>Appalachian State</t>
  </si>
  <si>
    <t>San Diego State</t>
  </si>
  <si>
    <t>Grambling State</t>
  </si>
  <si>
    <t>Arkansas State</t>
  </si>
  <si>
    <t>Washington State</t>
  </si>
  <si>
    <t>Kansas State</t>
  </si>
  <si>
    <t>(12) Oklahoma State</t>
  </si>
  <si>
    <t>(11) Florida State</t>
  </si>
  <si>
    <t>(3) Ohio State</t>
  </si>
  <si>
    <t>Colorado State</t>
  </si>
  <si>
    <t>Austin</t>
  </si>
  <si>
    <t>12/23</t>
  </si>
  <si>
    <t>12/29</t>
  </si>
  <si>
    <t>Section 1</t>
  </si>
  <si>
    <t>Section 2</t>
  </si>
  <si>
    <t>Section 3</t>
  </si>
  <si>
    <t>Cecil</t>
  </si>
  <si>
    <t>Cody</t>
  </si>
  <si>
    <t>Paid?</t>
  </si>
  <si>
    <t>Max</t>
  </si>
  <si>
    <t>CODY</t>
  </si>
  <si>
    <t>Walker</t>
  </si>
  <si>
    <t>Alan</t>
  </si>
  <si>
    <t>Jeremy</t>
  </si>
  <si>
    <t>Jeremy Myers</t>
  </si>
  <si>
    <t>NAME: Jer</t>
  </si>
  <si>
    <t>Joe</t>
  </si>
  <si>
    <t>Isaac</t>
  </si>
  <si>
    <t>cash</t>
  </si>
  <si>
    <t>Donavin</t>
  </si>
  <si>
    <t>Chris</t>
  </si>
  <si>
    <t>Alex</t>
  </si>
  <si>
    <t>Trevor</t>
  </si>
  <si>
    <t>ISAAC</t>
  </si>
  <si>
    <t>MAX</t>
  </si>
  <si>
    <t>Lane</t>
  </si>
  <si>
    <t>venmo</t>
  </si>
  <si>
    <t>NAME: WALKER DAVIES</t>
  </si>
  <si>
    <t>Austin Holmes</t>
  </si>
  <si>
    <t>Blake K.</t>
  </si>
  <si>
    <t>Blake Koger</t>
  </si>
  <si>
    <t>Rachel</t>
  </si>
  <si>
    <t>Alex Linsey</t>
  </si>
  <si>
    <t xml:space="preserve">Rachel K. </t>
  </si>
  <si>
    <t>bank</t>
  </si>
  <si>
    <t>Rachel K.</t>
  </si>
  <si>
    <t>Tom Robke</t>
  </si>
  <si>
    <t>Bree</t>
  </si>
  <si>
    <t>Rank</t>
  </si>
  <si>
    <t>Total Points</t>
  </si>
  <si>
    <t>Games 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</si>
</sst>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  <numFmt numFmtId="165" formatCode="_(&quot;$&quot;* #,##0_);_(&quot;$&quot;* \(#,##0\);_(&quot;$&quot;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E7A1A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/>
        <bgColor theme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</fills>
  <borders count="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/>
      <top style="thick">
        <color rgb="FF000000"/>
      </top>
      <bottom/>
      <diagonal/>
    </border>
    <border>
      <left style="medium">
        <color indexed="64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medium">
        <color theme="1"/>
      </top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ck">
        <color rgb="FF000000"/>
      </left>
      <right/>
      <top style="thick">
        <color indexed="64"/>
      </top>
      <bottom style="thick">
        <color rgb="FF000000"/>
      </bottom>
      <diagonal/>
    </border>
    <border>
      <left style="medium">
        <color indexed="64"/>
      </left>
      <right/>
      <top style="thick">
        <color indexed="64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thick">
        <color indexed="64"/>
      </top>
      <bottom style="thick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2" fillId="0" borderId="0" xfId="0" applyFont="1" applyBorder="1" applyAlignment="1"/>
    <xf numFmtId="44" fontId="2" fillId="0" borderId="0" xfId="1" applyFont="1" applyBorder="1" applyAlignment="1"/>
    <xf numFmtId="0" fontId="0" fillId="3" borderId="1" xfId="0" applyFont="1" applyFill="1" applyBorder="1"/>
    <xf numFmtId="0" fontId="0" fillId="3" borderId="2" xfId="0" applyFont="1" applyFill="1" applyBorder="1"/>
    <xf numFmtId="0" fontId="0" fillId="2" borderId="7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19" xfId="0" applyBorder="1"/>
    <xf numFmtId="0" fontId="0" fillId="0" borderId="10" xfId="0" applyBorder="1" applyAlignment="1">
      <alignment horizontal="center"/>
    </xf>
    <xf numFmtId="43" fontId="0" fillId="4" borderId="19" xfId="2" applyFont="1" applyFill="1" applyBorder="1"/>
    <xf numFmtId="0" fontId="0" fillId="2" borderId="21" xfId="0" applyFont="1" applyFill="1" applyBorder="1" applyAlignment="1">
      <alignment horizontal="center"/>
    </xf>
    <xf numFmtId="0" fontId="0" fillId="3" borderId="7" xfId="0" applyFont="1" applyFill="1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0" fillId="0" borderId="19" xfId="0" applyBorder="1" applyAlignment="1">
      <alignment horizontal="center"/>
    </xf>
    <xf numFmtId="0" fontId="0" fillId="0" borderId="24" xfId="0" applyBorder="1"/>
    <xf numFmtId="0" fontId="0" fillId="0" borderId="13" xfId="0" applyBorder="1"/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25" xfId="0" applyFont="1" applyFill="1" applyBorder="1"/>
    <xf numFmtId="0" fontId="0" fillId="0" borderId="0" xfId="0" applyAlignment="1">
      <alignment horizontal="center"/>
    </xf>
    <xf numFmtId="0" fontId="0" fillId="0" borderId="18" xfId="0" applyBorder="1" applyAlignment="1"/>
    <xf numFmtId="0" fontId="0" fillId="0" borderId="12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2" fillId="0" borderId="0" xfId="0" applyFont="1" applyBorder="1" applyAlignment="1"/>
    <xf numFmtId="44" fontId="2" fillId="0" borderId="0" xfId="1" applyFont="1" applyBorder="1" applyAlignment="1"/>
    <xf numFmtId="0" fontId="0" fillId="2" borderId="7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Border="1"/>
    <xf numFmtId="0" fontId="5" fillId="0" borderId="19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4" fontId="6" fillId="0" borderId="0" xfId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65" fontId="0" fillId="0" borderId="0" xfId="0" applyNumberFormat="1"/>
    <xf numFmtId="5" fontId="0" fillId="0" borderId="29" xfId="1" applyNumberFormat="1" applyFont="1" applyBorder="1" applyAlignment="1">
      <alignment horizontal="center"/>
    </xf>
    <xf numFmtId="5" fontId="0" fillId="0" borderId="30" xfId="1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2" fillId="0" borderId="0" xfId="0" applyFont="1" applyBorder="1" applyAlignment="1"/>
    <xf numFmtId="44" fontId="2" fillId="0" borderId="0" xfId="1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3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9" fontId="0" fillId="0" borderId="0" xfId="3" applyFont="1" applyAlignment="1">
      <alignment horizontal="center"/>
    </xf>
    <xf numFmtId="0" fontId="0" fillId="5" borderId="39" xfId="0" applyFont="1" applyFill="1" applyBorder="1"/>
    <xf numFmtId="0" fontId="0" fillId="0" borderId="2" xfId="0" applyFont="1" applyBorder="1"/>
    <xf numFmtId="0" fontId="0" fillId="0" borderId="41" xfId="0" applyFont="1" applyBorder="1"/>
    <xf numFmtId="0" fontId="0" fillId="5" borderId="2" xfId="0" applyFont="1" applyFill="1" applyBorder="1"/>
    <xf numFmtId="0" fontId="0" fillId="5" borderId="41" xfId="0" applyFont="1" applyFill="1" applyBorder="1"/>
    <xf numFmtId="0" fontId="7" fillId="6" borderId="1" xfId="0" applyFont="1" applyFill="1" applyBorder="1"/>
    <xf numFmtId="0" fontId="7" fillId="6" borderId="18" xfId="0" applyFont="1" applyFill="1" applyBorder="1"/>
    <xf numFmtId="0" fontId="7" fillId="6" borderId="42" xfId="0" applyFont="1" applyFill="1" applyBorder="1" applyAlignment="1">
      <alignment horizontal="center"/>
    </xf>
    <xf numFmtId="0" fontId="7" fillId="6" borderId="43" xfId="0" applyFont="1" applyFill="1" applyBorder="1" applyAlignment="1">
      <alignment horizontal="center"/>
    </xf>
    <xf numFmtId="0" fontId="0" fillId="5" borderId="8" xfId="0" applyFont="1" applyFill="1" applyBorder="1"/>
    <xf numFmtId="0" fontId="0" fillId="5" borderId="44" xfId="0" applyFont="1" applyFill="1" applyBorder="1" applyAlignment="1">
      <alignment horizontal="center"/>
    </xf>
    <xf numFmtId="0" fontId="0" fillId="5" borderId="27" xfId="0" applyFont="1" applyFill="1" applyBorder="1" applyAlignment="1">
      <alignment horizontal="center"/>
    </xf>
    <xf numFmtId="0" fontId="0" fillId="0" borderId="45" xfId="0" applyFont="1" applyBorder="1"/>
    <xf numFmtId="0" fontId="0" fillId="0" borderId="4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5" borderId="45" xfId="0" applyFont="1" applyFill="1" applyBorder="1"/>
    <xf numFmtId="0" fontId="0" fillId="5" borderId="45" xfId="0" applyFont="1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0" borderId="46" xfId="0" applyFont="1" applyBorder="1"/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5" borderId="46" xfId="0" applyFont="1" applyFill="1" applyBorder="1"/>
    <xf numFmtId="0" fontId="0" fillId="5" borderId="8" xfId="0" applyFont="1" applyFill="1" applyBorder="1" applyAlignment="1">
      <alignment horizontal="center"/>
    </xf>
    <xf numFmtId="43" fontId="0" fillId="4" borderId="4" xfId="2" applyNumberFormat="1" applyFont="1" applyFill="1" applyBorder="1"/>
    <xf numFmtId="43" fontId="0" fillId="4" borderId="47" xfId="2" applyNumberFormat="1" applyFont="1" applyFill="1" applyBorder="1"/>
    <xf numFmtId="0" fontId="0" fillId="4" borderId="47" xfId="0" applyFont="1" applyFill="1" applyBorder="1" applyAlignment="1">
      <alignment horizontal="center"/>
    </xf>
    <xf numFmtId="0" fontId="0" fillId="4" borderId="48" xfId="0" applyFont="1" applyFill="1" applyBorder="1" applyAlignment="1">
      <alignment horizontal="center"/>
    </xf>
    <xf numFmtId="0" fontId="8" fillId="6" borderId="1" xfId="0" applyFont="1" applyFill="1" applyBorder="1"/>
    <xf numFmtId="0" fontId="8" fillId="6" borderId="18" xfId="0" applyFont="1" applyFill="1" applyBorder="1"/>
    <xf numFmtId="0" fontId="8" fillId="6" borderId="42" xfId="0" applyFont="1" applyFill="1" applyBorder="1" applyAlignment="1">
      <alignment horizontal="center"/>
    </xf>
    <xf numFmtId="0" fontId="8" fillId="6" borderId="43" xfId="0" applyFont="1" applyFill="1" applyBorder="1" applyAlignment="1">
      <alignment horizontal="center"/>
    </xf>
    <xf numFmtId="0" fontId="5" fillId="5" borderId="39" xfId="0" applyFont="1" applyFill="1" applyBorder="1"/>
    <xf numFmtId="0" fontId="5" fillId="5" borderId="8" xfId="0" applyFont="1" applyFill="1" applyBorder="1"/>
    <xf numFmtId="0" fontId="5" fillId="5" borderId="44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0" borderId="2" xfId="0" applyFont="1" applyBorder="1"/>
    <xf numFmtId="0" fontId="5" fillId="0" borderId="45" xfId="0" applyFont="1" applyBorder="1"/>
    <xf numFmtId="0" fontId="5" fillId="0" borderId="4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5" borderId="2" xfId="0" applyFont="1" applyFill="1" applyBorder="1"/>
    <xf numFmtId="0" fontId="5" fillId="5" borderId="45" xfId="0" applyFont="1" applyFill="1" applyBorder="1"/>
    <xf numFmtId="0" fontId="5" fillId="5" borderId="4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0" borderId="46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5" borderId="46" xfId="0" applyFont="1" applyFill="1" applyBorder="1"/>
    <xf numFmtId="0" fontId="5" fillId="5" borderId="8" xfId="0" applyFont="1" applyFill="1" applyBorder="1" applyAlignment="1">
      <alignment horizontal="center"/>
    </xf>
    <xf numFmtId="43" fontId="5" fillId="4" borderId="4" xfId="2" applyNumberFormat="1" applyFont="1" applyFill="1" applyBorder="1"/>
    <xf numFmtId="43" fontId="5" fillId="4" borderId="47" xfId="2" applyNumberFormat="1" applyFont="1" applyFill="1" applyBorder="1"/>
    <xf numFmtId="0" fontId="5" fillId="4" borderId="47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7" fillId="6" borderId="49" xfId="0" applyFont="1" applyFill="1" applyBorder="1"/>
    <xf numFmtId="0" fontId="7" fillId="6" borderId="50" xfId="0" applyFont="1" applyFill="1" applyBorder="1"/>
    <xf numFmtId="0" fontId="7" fillId="6" borderId="53" xfId="0" applyFont="1" applyFill="1" applyBorder="1" applyAlignment="1">
      <alignment horizontal="center"/>
    </xf>
    <xf numFmtId="0" fontId="7" fillId="6" borderId="54" xfId="0" applyFont="1" applyFill="1" applyBorder="1" applyAlignment="1">
      <alignment horizontal="center"/>
    </xf>
    <xf numFmtId="0" fontId="0" fillId="5" borderId="55" xfId="0" applyFont="1" applyFill="1" applyBorder="1"/>
    <xf numFmtId="0" fontId="0" fillId="5" borderId="56" xfId="0" applyFont="1" applyFill="1" applyBorder="1" applyAlignment="1">
      <alignment horizontal="center"/>
    </xf>
    <xf numFmtId="0" fontId="0" fillId="0" borderId="51" xfId="0" applyFont="1" applyBorder="1"/>
    <xf numFmtId="0" fontId="0" fillId="0" borderId="52" xfId="0" applyFont="1" applyBorder="1" applyAlignment="1">
      <alignment horizontal="center"/>
    </xf>
    <xf numFmtId="0" fontId="0" fillId="5" borderId="51" xfId="0" applyFont="1" applyFill="1" applyBorder="1"/>
    <xf numFmtId="0" fontId="0" fillId="5" borderId="52" xfId="0" applyFont="1" applyFill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 applyAlignment="1">
      <alignment horizontal="center"/>
    </xf>
    <xf numFmtId="0" fontId="0" fillId="5" borderId="57" xfId="0" applyFont="1" applyFill="1" applyBorder="1"/>
    <xf numFmtId="43" fontId="0" fillId="4" borderId="58" xfId="2" applyNumberFormat="1" applyFont="1" applyFill="1" applyBorder="1"/>
    <xf numFmtId="43" fontId="0" fillId="4" borderId="59" xfId="2" applyNumberFormat="1" applyFont="1" applyFill="1" applyBorder="1"/>
    <xf numFmtId="0" fontId="0" fillId="4" borderId="59" xfId="0" applyFont="1" applyFill="1" applyBorder="1" applyAlignment="1">
      <alignment horizontal="center"/>
    </xf>
    <xf numFmtId="0" fontId="0" fillId="4" borderId="60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2" fillId="0" borderId="0" xfId="0" applyFont="1" applyBorder="1" applyAlignment="1"/>
    <xf numFmtId="44" fontId="2" fillId="0" borderId="0" xfId="1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19" xfId="0" applyBorder="1"/>
    <xf numFmtId="0" fontId="0" fillId="0" borderId="10" xfId="0" applyBorder="1" applyAlignment="1">
      <alignment horizontal="center"/>
    </xf>
    <xf numFmtId="43" fontId="0" fillId="4" borderId="19" xfId="2" applyFont="1" applyFill="1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/>
    <xf numFmtId="0" fontId="0" fillId="0" borderId="13" xfId="0" applyBorder="1"/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5" borderId="0" xfId="0" applyFont="1" applyFill="1" applyBorder="1"/>
    <xf numFmtId="0" fontId="0" fillId="0" borderId="0" xfId="0" applyFont="1" applyBorder="1"/>
    <xf numFmtId="0" fontId="7" fillId="6" borderId="0" xfId="0" applyFont="1" applyFill="1" applyBorder="1" applyAlignment="1">
      <alignment horizontal="center"/>
    </xf>
    <xf numFmtId="164" fontId="7" fillId="6" borderId="41" xfId="0" applyNumberFormat="1" applyFont="1" applyFill="1" applyBorder="1" applyAlignment="1">
      <alignment horizontal="center"/>
    </xf>
    <xf numFmtId="0" fontId="7" fillId="6" borderId="41" xfId="0" applyFont="1" applyFill="1" applyBorder="1" applyAlignment="1">
      <alignment horizontal="center"/>
    </xf>
    <xf numFmtId="0" fontId="0" fillId="0" borderId="41" xfId="0" applyNumberFormat="1" applyFont="1" applyBorder="1"/>
    <xf numFmtId="0" fontId="0" fillId="0" borderId="0" xfId="0" applyFont="1" applyFill="1" applyBorder="1"/>
    <xf numFmtId="0" fontId="0" fillId="0" borderId="41" xfId="0" applyNumberFormat="1" applyFont="1" applyFill="1" applyBorder="1"/>
    <xf numFmtId="0" fontId="0" fillId="0" borderId="41" xfId="0" applyFont="1" applyFill="1" applyBorder="1"/>
    <xf numFmtId="0" fontId="0" fillId="0" borderId="0" xfId="0" applyAlignment="1">
      <alignment vertical="center"/>
    </xf>
    <xf numFmtId="0" fontId="0" fillId="0" borderId="63" xfId="0" applyFont="1" applyBorder="1" applyAlignment="1">
      <alignment horizontal="center"/>
    </xf>
    <xf numFmtId="164" fontId="7" fillId="6" borderId="19" xfId="0" applyNumberFormat="1" applyFont="1" applyFill="1" applyBorder="1" applyAlignment="1">
      <alignment horizontal="center"/>
    </xf>
    <xf numFmtId="0" fontId="0" fillId="4" borderId="62" xfId="0" applyFont="1" applyFill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67" xfId="0" applyFont="1" applyBorder="1"/>
    <xf numFmtId="0" fontId="0" fillId="5" borderId="67" xfId="0" applyFont="1" applyFill="1" applyBorder="1"/>
    <xf numFmtId="0" fontId="0" fillId="0" borderId="67" xfId="0" applyFont="1" applyFill="1" applyBorder="1"/>
    <xf numFmtId="165" fontId="0" fillId="0" borderId="31" xfId="1" applyNumberFormat="1" applyFont="1" applyBorder="1" applyAlignment="1">
      <alignment horizontal="right"/>
    </xf>
    <xf numFmtId="0" fontId="0" fillId="0" borderId="0" xfId="0" applyAlignment="1" applyProtection="1">
      <protection locked="0"/>
    </xf>
    <xf numFmtId="0" fontId="0" fillId="5" borderId="14" xfId="0" applyFont="1" applyFill="1" applyBorder="1" applyAlignment="1" applyProtection="1">
      <alignment horizontal="center"/>
    </xf>
    <xf numFmtId="0" fontId="0" fillId="0" borderId="32" xfId="0" applyFont="1" applyBorder="1" applyAlignment="1" applyProtection="1">
      <alignment horizontal="center"/>
    </xf>
    <xf numFmtId="0" fontId="0" fillId="5" borderId="32" xfId="0" applyFont="1" applyFill="1" applyBorder="1" applyAlignment="1" applyProtection="1">
      <alignment horizontal="center"/>
    </xf>
    <xf numFmtId="0" fontId="0" fillId="5" borderId="36" xfId="0" applyFont="1" applyFill="1" applyBorder="1" applyAlignment="1" applyProtection="1">
      <alignment horizontal="center"/>
    </xf>
    <xf numFmtId="0" fontId="0" fillId="0" borderId="36" xfId="0" applyFont="1" applyBorder="1" applyAlignment="1" applyProtection="1">
      <alignment horizontal="center"/>
    </xf>
    <xf numFmtId="0" fontId="0" fillId="5" borderId="33" xfId="0" applyFont="1" applyFill="1" applyBorder="1" applyAlignment="1" applyProtection="1">
      <alignment horizontal="center"/>
    </xf>
    <xf numFmtId="0" fontId="0" fillId="4" borderId="32" xfId="0" applyFont="1" applyFill="1" applyBorder="1" applyAlignment="1" applyProtection="1">
      <alignment horizontal="center"/>
    </xf>
    <xf numFmtId="0" fontId="0" fillId="5" borderId="38" xfId="0" applyFont="1" applyFill="1" applyBorder="1" applyAlignment="1" applyProtection="1">
      <alignment horizontal="center"/>
    </xf>
    <xf numFmtId="0" fontId="0" fillId="5" borderId="16" xfId="0" applyFont="1" applyFill="1" applyBorder="1" applyAlignment="1" applyProtection="1">
      <alignment horizontal="center"/>
    </xf>
    <xf numFmtId="0" fontId="0" fillId="0" borderId="34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5" borderId="34" xfId="0" applyFont="1" applyFill="1" applyBorder="1" applyAlignment="1" applyProtection="1">
      <alignment horizontal="center"/>
    </xf>
    <xf numFmtId="0" fontId="0" fillId="5" borderId="19" xfId="0" applyFont="1" applyFill="1" applyBorder="1" applyAlignment="1" applyProtection="1">
      <alignment horizontal="center"/>
    </xf>
    <xf numFmtId="0" fontId="0" fillId="5" borderId="35" xfId="0" applyFont="1" applyFill="1" applyBorder="1" applyAlignment="1" applyProtection="1">
      <alignment horizontal="center"/>
    </xf>
    <xf numFmtId="0" fontId="0" fillId="5" borderId="24" xfId="0" applyFont="1" applyFill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0" fillId="0" borderId="35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0" fillId="5" borderId="37" xfId="0" applyFont="1" applyFill="1" applyBorder="1" applyAlignment="1" applyProtection="1">
      <alignment horizontal="center"/>
    </xf>
    <xf numFmtId="0" fontId="0" fillId="5" borderId="17" xfId="0" applyFont="1" applyFill="1" applyBorder="1" applyAlignment="1" applyProtection="1">
      <alignment horizontal="center"/>
    </xf>
    <xf numFmtId="0" fontId="0" fillId="4" borderId="34" xfId="0" applyFont="1" applyFill="1" applyBorder="1" applyAlignment="1" applyProtection="1">
      <alignment horizontal="center"/>
    </xf>
    <xf numFmtId="0" fontId="0" fillId="4" borderId="16" xfId="0" applyFont="1" applyFill="1" applyBorder="1" applyAlignment="1" applyProtection="1">
      <alignment horizontal="center"/>
    </xf>
    <xf numFmtId="0" fontId="0" fillId="0" borderId="61" xfId="0" applyFont="1" applyBorder="1"/>
    <xf numFmtId="0" fontId="0" fillId="0" borderId="40" xfId="0" applyFont="1" applyBorder="1"/>
    <xf numFmtId="0" fontId="0" fillId="0" borderId="66" xfId="0" applyFont="1" applyBorder="1"/>
    <xf numFmtId="0" fontId="0" fillId="8" borderId="0" xfId="0" applyFont="1" applyFill="1" applyBorder="1"/>
    <xf numFmtId="0" fontId="0" fillId="8" borderId="41" xfId="0" applyFont="1" applyFill="1" applyBorder="1"/>
    <xf numFmtId="0" fontId="0" fillId="8" borderId="67" xfId="0" applyFont="1" applyFill="1" applyBorder="1"/>
    <xf numFmtId="0" fontId="0" fillId="7" borderId="41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4" fillId="0" borderId="24" xfId="0" applyFont="1" applyBorder="1" applyAlignment="1">
      <alignment horizontal="center" vertical="center" textRotation="90"/>
    </xf>
    <xf numFmtId="0" fontId="4" fillId="0" borderId="19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166" fontId="0" fillId="0" borderId="18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27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2" fillId="4" borderId="23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/>
    </xf>
    <xf numFmtId="0" fontId="5" fillId="0" borderId="16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131">
    <dxf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m/d;@"/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  <dxf>
      <font>
        <color rgb="FFFF0000"/>
      </font>
    </dxf>
    <dxf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 outline="0">
        <left style="thick">
          <color indexed="64"/>
        </left>
        <right/>
        <top/>
        <bottom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7A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18</xdr:row>
      <xdr:rowOff>0</xdr:rowOff>
    </xdr:to>
    <xdr:sp macro="" textlink="">
      <xdr:nvSpPr>
        <xdr:cNvPr id="8" name="TextBox 7"/>
        <xdr:cNvSpPr txBox="1"/>
      </xdr:nvSpPr>
      <xdr:spPr>
        <a:xfrm>
          <a:off x="10668000" y="965200"/>
          <a:ext cx="4686300" cy="24765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18</xdr:row>
      <xdr:rowOff>0</xdr:rowOff>
    </xdr:to>
    <xdr:sp macro="" textlink="">
      <xdr:nvSpPr>
        <xdr:cNvPr id="2" name="TextBox 1"/>
        <xdr:cNvSpPr txBox="1"/>
      </xdr:nvSpPr>
      <xdr:spPr>
        <a:xfrm>
          <a:off x="10629900" y="946150"/>
          <a:ext cx="4667250" cy="2425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0</xdr:rowOff>
    </xdr:to>
    <xdr:sp macro="" textlink="">
      <xdr:nvSpPr>
        <xdr:cNvPr id="3" name="TextBox 2"/>
        <xdr:cNvSpPr txBox="1"/>
      </xdr:nvSpPr>
      <xdr:spPr>
        <a:xfrm>
          <a:off x="10864850" y="946150"/>
          <a:ext cx="4603750" cy="22415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0</xdr:rowOff>
    </xdr:to>
    <xdr:sp macro="" textlink="">
      <xdr:nvSpPr>
        <xdr:cNvPr id="2" name="TextBox 1"/>
        <xdr:cNvSpPr txBox="1"/>
      </xdr:nvSpPr>
      <xdr:spPr>
        <a:xfrm>
          <a:off x="10871200" y="946150"/>
          <a:ext cx="4591050" cy="22415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76200</xdr:rowOff>
    </xdr:to>
    <xdr:sp macro="" textlink="">
      <xdr:nvSpPr>
        <xdr:cNvPr id="3" name="TextBox 2"/>
        <xdr:cNvSpPr txBox="1"/>
      </xdr:nvSpPr>
      <xdr:spPr>
        <a:xfrm>
          <a:off x="10909300" y="946150"/>
          <a:ext cx="4603750" cy="2317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76200</xdr:rowOff>
    </xdr:to>
    <xdr:sp macro="" textlink="">
      <xdr:nvSpPr>
        <xdr:cNvPr id="2" name="TextBox 1"/>
        <xdr:cNvSpPr txBox="1"/>
      </xdr:nvSpPr>
      <xdr:spPr>
        <a:xfrm>
          <a:off x="10909300" y="946150"/>
          <a:ext cx="4603750" cy="2317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0</xdr:rowOff>
    </xdr:to>
    <xdr:sp macro="" textlink="">
      <xdr:nvSpPr>
        <xdr:cNvPr id="2" name="TextBox 1"/>
        <xdr:cNvSpPr txBox="1"/>
      </xdr:nvSpPr>
      <xdr:spPr>
        <a:xfrm>
          <a:off x="10909300" y="946150"/>
          <a:ext cx="6267450" cy="22415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0</xdr:rowOff>
    </xdr:to>
    <xdr:sp macro="" textlink="">
      <xdr:nvSpPr>
        <xdr:cNvPr id="2" name="TextBox 1"/>
        <xdr:cNvSpPr txBox="1"/>
      </xdr:nvSpPr>
      <xdr:spPr>
        <a:xfrm>
          <a:off x="10896600" y="946150"/>
          <a:ext cx="4591050" cy="22415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0</xdr:rowOff>
    </xdr:to>
    <xdr:sp macro="" textlink="">
      <xdr:nvSpPr>
        <xdr:cNvPr id="2" name="TextBox 1"/>
        <xdr:cNvSpPr txBox="1"/>
      </xdr:nvSpPr>
      <xdr:spPr>
        <a:xfrm>
          <a:off x="10896600" y="946150"/>
          <a:ext cx="5289550" cy="22415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76200</xdr:rowOff>
    </xdr:to>
    <xdr:sp macro="" textlink="">
      <xdr:nvSpPr>
        <xdr:cNvPr id="3" name="TextBox 2"/>
        <xdr:cNvSpPr txBox="1"/>
      </xdr:nvSpPr>
      <xdr:spPr>
        <a:xfrm>
          <a:off x="10909300" y="946150"/>
          <a:ext cx="4603750" cy="2317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76200</xdr:rowOff>
    </xdr:to>
    <xdr:sp macro="" textlink="">
      <xdr:nvSpPr>
        <xdr:cNvPr id="2" name="TextBox 1">
          <a:extLst/>
        </xdr:cNvPr>
        <xdr:cNvSpPr txBox="1"/>
      </xdr:nvSpPr>
      <xdr:spPr>
        <a:xfrm>
          <a:off x="10871200" y="946150"/>
          <a:ext cx="4597400" cy="2317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76200</xdr:rowOff>
    </xdr:to>
    <xdr:sp macro="" textlink="">
      <xdr:nvSpPr>
        <xdr:cNvPr id="2" name="TextBox 1"/>
        <xdr:cNvSpPr txBox="1"/>
      </xdr:nvSpPr>
      <xdr:spPr>
        <a:xfrm>
          <a:off x="10871200" y="946150"/>
          <a:ext cx="4597400" cy="2317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0</xdr:rowOff>
    </xdr:to>
    <xdr:sp macro="" textlink="">
      <xdr:nvSpPr>
        <xdr:cNvPr id="3" name="TextBox 2"/>
        <xdr:cNvSpPr txBox="1"/>
      </xdr:nvSpPr>
      <xdr:spPr>
        <a:xfrm>
          <a:off x="10871200" y="946150"/>
          <a:ext cx="4591050" cy="22415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18</xdr:row>
      <xdr:rowOff>38100</xdr:rowOff>
    </xdr:to>
    <xdr:sp macro="" textlink="">
      <xdr:nvSpPr>
        <xdr:cNvPr id="2" name="TextBox 1"/>
        <xdr:cNvSpPr txBox="1"/>
      </xdr:nvSpPr>
      <xdr:spPr>
        <a:xfrm>
          <a:off x="10871200" y="946150"/>
          <a:ext cx="4591050" cy="24638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18</xdr:row>
      <xdr:rowOff>76200</xdr:rowOff>
    </xdr:to>
    <xdr:sp macro="" textlink="">
      <xdr:nvSpPr>
        <xdr:cNvPr id="2" name="TextBox 1"/>
        <xdr:cNvSpPr txBox="1"/>
      </xdr:nvSpPr>
      <xdr:spPr>
        <a:xfrm>
          <a:off x="10864850" y="946150"/>
          <a:ext cx="4768850" cy="25019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76200</xdr:rowOff>
    </xdr:to>
    <xdr:sp macro="" textlink="">
      <xdr:nvSpPr>
        <xdr:cNvPr id="2" name="TextBox 1"/>
        <xdr:cNvSpPr txBox="1"/>
      </xdr:nvSpPr>
      <xdr:spPr>
        <a:xfrm>
          <a:off x="10864850" y="946150"/>
          <a:ext cx="4603750" cy="2317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76200</xdr:rowOff>
    </xdr:to>
    <xdr:sp macro="" textlink="">
      <xdr:nvSpPr>
        <xdr:cNvPr id="4" name="TextBox 3"/>
        <xdr:cNvSpPr txBox="1"/>
      </xdr:nvSpPr>
      <xdr:spPr>
        <a:xfrm>
          <a:off x="10896600" y="946150"/>
          <a:ext cx="4591050" cy="2317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76200</xdr:rowOff>
    </xdr:to>
    <xdr:sp macro="" textlink="">
      <xdr:nvSpPr>
        <xdr:cNvPr id="2" name="TextBox 1"/>
        <xdr:cNvSpPr txBox="1"/>
      </xdr:nvSpPr>
      <xdr:spPr>
        <a:xfrm>
          <a:off x="10871200" y="946150"/>
          <a:ext cx="4597400" cy="2317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206375</xdr:colOff>
      <xdr:row>2</xdr:row>
      <xdr:rowOff>174626</xdr:rowOff>
    </xdr:from>
    <xdr:to>
      <xdr:col>13</xdr:col>
      <xdr:colOff>492126</xdr:colOff>
      <xdr:row>9</xdr:row>
      <xdr:rowOff>23813</xdr:rowOff>
    </xdr:to>
    <xdr:sp macro="" textlink="">
      <xdr:nvSpPr>
        <xdr:cNvPr id="2" name="TextBox 1"/>
        <xdr:cNvSpPr txBox="1"/>
      </xdr:nvSpPr>
      <xdr:spPr>
        <a:xfrm>
          <a:off x="6881813" y="912814"/>
          <a:ext cx="2008188" cy="113506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there is a tie for the overall total, the tiebreaker will be games correct. If there is still a tie, a random number will be drawn. Whoever got that confidence pick correct wins.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12450</xdr:colOff>
      <xdr:row>5</xdr:row>
      <xdr:rowOff>-1</xdr:rowOff>
    </xdr:from>
    <xdr:to>
      <xdr:col>19</xdr:col>
      <xdr:colOff>596900</xdr:colOff>
      <xdr:row>17</xdr:row>
      <xdr:rowOff>88900</xdr:rowOff>
    </xdr:to>
    <xdr:sp macro="" textlink="">
      <xdr:nvSpPr>
        <xdr:cNvPr id="7" name="TextBox 6"/>
        <xdr:cNvSpPr txBox="1"/>
      </xdr:nvSpPr>
      <xdr:spPr>
        <a:xfrm>
          <a:off x="10921750" y="965199"/>
          <a:ext cx="4597650" cy="237490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0</xdr:rowOff>
    </xdr:to>
    <xdr:sp macro="" textlink="">
      <xdr:nvSpPr>
        <xdr:cNvPr id="2" name="TextBox 1"/>
        <xdr:cNvSpPr txBox="1"/>
      </xdr:nvSpPr>
      <xdr:spPr>
        <a:xfrm>
          <a:off x="10871200" y="946150"/>
          <a:ext cx="4591050" cy="22415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0</xdr:rowOff>
    </xdr:to>
    <xdr:sp macro="" textlink="">
      <xdr:nvSpPr>
        <xdr:cNvPr id="2" name="TextBox 1"/>
        <xdr:cNvSpPr txBox="1"/>
      </xdr:nvSpPr>
      <xdr:spPr>
        <a:xfrm>
          <a:off x="10871200" y="946150"/>
          <a:ext cx="4591050" cy="22415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76200</xdr:rowOff>
    </xdr:to>
    <xdr:sp macro="" textlink="">
      <xdr:nvSpPr>
        <xdr:cNvPr id="2" name="TextBox 1"/>
        <xdr:cNvSpPr txBox="1"/>
      </xdr:nvSpPr>
      <xdr:spPr>
        <a:xfrm>
          <a:off x="10864850" y="946150"/>
          <a:ext cx="4603750" cy="23177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19</xdr:col>
      <xdr:colOff>596900</xdr:colOff>
      <xdr:row>17</xdr:row>
      <xdr:rowOff>76200</xdr:rowOff>
    </xdr:to>
    <xdr:sp macro="" textlink="">
      <xdr:nvSpPr>
        <xdr:cNvPr id="4" name="TextBox 3"/>
        <xdr:cNvSpPr txBox="1"/>
      </xdr:nvSpPr>
      <xdr:spPr>
        <a:xfrm>
          <a:off x="23717250" y="2946400"/>
          <a:ext cx="9353550" cy="71183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May not use a point value twice and cannot be greater than 42.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on December 23, 29, and January 2 for those individual section scores. National Championship is not included and is only counted toward the overall total.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42856/AppData/Local/Microsoft/Windows/INetCache/Content.Outlook/0YOMMZ37/Bowl%20Gam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42856/AppData/Local/Microsoft/Windows/INetCache/IE/E1A054HG/Copy%20of%20Bowl%20Games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42856/AppData/Local/Microsoft/Windows/INetCache/Content.Outlook/0YOMMZ37/Bowl%20Games%20Al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42856/AppData/Local/Microsoft/Windows/INetCache/Content.Outlook/0YOMMZ37/Bowl%20Games%20(0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42856/AppData/Local/Microsoft/Windows/INetCache/Content.Outlook/0YOMMZ37/Copy%20of%20Bowl%20Gam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42856/AppData/Local/Microsoft/Windows/INetCache/Content.Outlook/0YOMMZ37/Rach%20bow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Pick Sheet (2)"/>
      <sheetName val="Pick Sheet (3)"/>
      <sheetName val="Big Board"/>
      <sheetName val="Score Sheet"/>
      <sheetName val="Tyson"/>
      <sheetName val="Austin"/>
      <sheetName val="Tom"/>
      <sheetName val="Bob"/>
      <sheetName val="Jer"/>
      <sheetName val="Bree"/>
      <sheetName val="Cecil"/>
      <sheetName val="Cody"/>
      <sheetName val="Isaac"/>
      <sheetName val="Max"/>
      <sheetName val="Walker"/>
      <sheetName val="Alan"/>
      <sheetName val="Jeremy"/>
      <sheetName val="Joe"/>
      <sheetName val="Donavin"/>
      <sheetName val="Alex"/>
      <sheetName val="Trevor"/>
      <sheetName val="Blake K."/>
      <sheetName val="Rachel"/>
    </sheetNames>
    <sheetDataSet>
      <sheetData sheetId="0"/>
      <sheetData sheetId="1"/>
      <sheetData sheetId="2"/>
      <sheetData sheetId="3">
        <row r="3">
          <cell r="B3" t="str">
            <v>NC Central</v>
          </cell>
        </row>
        <row r="4">
          <cell r="B4" t="str">
            <v>UTSA</v>
          </cell>
        </row>
        <row r="5">
          <cell r="B5" t="str">
            <v>Houston</v>
          </cell>
        </row>
        <row r="6">
          <cell r="B6" t="str">
            <v>Arkansas State</v>
          </cell>
        </row>
        <row r="7">
          <cell r="B7" t="str">
            <v>Toledo</v>
          </cell>
        </row>
        <row r="8">
          <cell r="B8" t="str">
            <v>Southern Miss</v>
          </cell>
        </row>
        <row r="9">
          <cell r="B9" t="str">
            <v>Tulsa</v>
          </cell>
        </row>
        <row r="10">
          <cell r="B10" t="str">
            <v>Memphis</v>
          </cell>
        </row>
        <row r="11">
          <cell r="B11" t="str">
            <v>BYU</v>
          </cell>
        </row>
        <row r="12">
          <cell r="B12" t="str">
            <v>Colorado State</v>
          </cell>
        </row>
        <row r="13">
          <cell r="B13" t="str">
            <v>Old Dominion</v>
          </cell>
        </row>
        <row r="14">
          <cell r="B14" t="str">
            <v>Louisiana Tech</v>
          </cell>
        </row>
        <row r="15">
          <cell r="B15" t="str">
            <v>Ohio</v>
          </cell>
        </row>
        <row r="16">
          <cell r="B16" t="str">
            <v>Middle Tennessee</v>
          </cell>
        </row>
        <row r="17">
          <cell r="B17" t="str">
            <v>Miami (OH)</v>
          </cell>
        </row>
        <row r="18">
          <cell r="B18" t="str">
            <v>Boston College</v>
          </cell>
        </row>
        <row r="19">
          <cell r="B19" t="str">
            <v>NC State</v>
          </cell>
        </row>
        <row r="20">
          <cell r="B20" t="str">
            <v>Army</v>
          </cell>
        </row>
        <row r="21">
          <cell r="B21" t="str">
            <v>(24) Temple</v>
          </cell>
        </row>
        <row r="22">
          <cell r="B22" t="str">
            <v>Washington State</v>
          </cell>
        </row>
        <row r="23">
          <cell r="B23" t="str">
            <v>Baylor</v>
          </cell>
        </row>
        <row r="24">
          <cell r="B24" t="str">
            <v>Northwestern</v>
          </cell>
        </row>
        <row r="25">
          <cell r="B25" t="str">
            <v>Miami (FL)</v>
          </cell>
        </row>
        <row r="26">
          <cell r="B26" t="str">
            <v>Indiana</v>
          </cell>
        </row>
        <row r="27">
          <cell r="B27" t="str">
            <v>Kansas State</v>
          </cell>
        </row>
        <row r="28">
          <cell r="B28" t="str">
            <v>USF</v>
          </cell>
        </row>
        <row r="29">
          <cell r="B29" t="str">
            <v>(22) Virginia Tech</v>
          </cell>
        </row>
        <row r="30">
          <cell r="B30" t="str">
            <v>(12) Oklahoma State</v>
          </cell>
        </row>
        <row r="31">
          <cell r="B31" t="str">
            <v>TCU</v>
          </cell>
        </row>
        <row r="32">
          <cell r="B32" t="str">
            <v>North Carolina</v>
          </cell>
        </row>
        <row r="33">
          <cell r="B33" t="str">
            <v>Nebraska</v>
          </cell>
        </row>
        <row r="34">
          <cell r="B34" t="str">
            <v>Air Force</v>
          </cell>
        </row>
        <row r="35">
          <cell r="B35" t="str">
            <v>(11) Florida State</v>
          </cell>
        </row>
        <row r="36">
          <cell r="B36" t="str">
            <v>(20) LSU</v>
          </cell>
        </row>
        <row r="37">
          <cell r="B37" t="str">
            <v>Georgia Tech</v>
          </cell>
        </row>
        <row r="38">
          <cell r="B38" t="str">
            <v>(4) Washington</v>
          </cell>
        </row>
        <row r="39">
          <cell r="B39" t="str">
            <v>(3) Ohio State</v>
          </cell>
        </row>
        <row r="40">
          <cell r="B40" t="str">
            <v>(17) Florida</v>
          </cell>
        </row>
        <row r="41">
          <cell r="B41" t="str">
            <v>(15) Western Michigan</v>
          </cell>
        </row>
        <row r="42">
          <cell r="B42" t="str">
            <v>(9) USC</v>
          </cell>
        </row>
        <row r="43">
          <cell r="B43" t="str">
            <v>(14) Auburn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Pick Sheet (2)"/>
      <sheetName val="Pick Sheet (3)"/>
      <sheetName val="Big Board"/>
      <sheetName val="Standings"/>
      <sheetName val="Tyson"/>
    </sheetNames>
    <sheetDataSet>
      <sheetData sheetId="0"/>
      <sheetData sheetId="1"/>
      <sheetData sheetId="2"/>
      <sheetData sheetId="3">
        <row r="3">
          <cell r="B3" t="str">
            <v>NC Central</v>
          </cell>
        </row>
        <row r="4">
          <cell r="B4" t="str">
            <v>UTSA</v>
          </cell>
        </row>
        <row r="5">
          <cell r="B5" t="str">
            <v>Houston</v>
          </cell>
        </row>
        <row r="6">
          <cell r="B6" t="str">
            <v>Arkansas State</v>
          </cell>
        </row>
        <row r="7">
          <cell r="B7" t="str">
            <v>Toledo</v>
          </cell>
        </row>
        <row r="8">
          <cell r="B8" t="str">
            <v>Southern Miss</v>
          </cell>
        </row>
        <row r="9">
          <cell r="B9" t="str">
            <v>Tulsa</v>
          </cell>
        </row>
        <row r="10">
          <cell r="B10" t="str">
            <v>Memphis</v>
          </cell>
        </row>
        <row r="11">
          <cell r="B11" t="str">
            <v>BYU</v>
          </cell>
        </row>
        <row r="12">
          <cell r="B12" t="str">
            <v>Colorado State</v>
          </cell>
        </row>
        <row r="13">
          <cell r="B13" t="str">
            <v>Old Dominion</v>
          </cell>
        </row>
        <row r="14">
          <cell r="B14" t="str">
            <v>Louisiana Tech</v>
          </cell>
        </row>
        <row r="15">
          <cell r="B15" t="str">
            <v>Ohio</v>
          </cell>
        </row>
        <row r="16">
          <cell r="B16" t="str">
            <v>Middle Tennessee</v>
          </cell>
        </row>
        <row r="17">
          <cell r="B17" t="str">
            <v>Miami (OH)</v>
          </cell>
        </row>
        <row r="18">
          <cell r="B18" t="str">
            <v>Boston College</v>
          </cell>
        </row>
        <row r="19">
          <cell r="B19" t="str">
            <v>NC State</v>
          </cell>
        </row>
        <row r="20">
          <cell r="B20" t="str">
            <v>Army</v>
          </cell>
        </row>
        <row r="21">
          <cell r="B21" t="str">
            <v>(24) Temple</v>
          </cell>
        </row>
        <row r="22">
          <cell r="B22" t="str">
            <v>Washington State</v>
          </cell>
        </row>
        <row r="23">
          <cell r="B23" t="str">
            <v>Baylor</v>
          </cell>
        </row>
        <row r="24">
          <cell r="B24" t="str">
            <v>Northwestern</v>
          </cell>
        </row>
        <row r="25">
          <cell r="B25" t="str">
            <v>Miami (FL)</v>
          </cell>
        </row>
        <row r="26">
          <cell r="B26" t="str">
            <v>Indiana</v>
          </cell>
        </row>
        <row r="27">
          <cell r="B27" t="str">
            <v>Kansas State</v>
          </cell>
        </row>
        <row r="28">
          <cell r="B28" t="str">
            <v>USF</v>
          </cell>
        </row>
        <row r="29">
          <cell r="B29" t="str">
            <v>(22) Virginia Tech</v>
          </cell>
        </row>
        <row r="30">
          <cell r="B30" t="str">
            <v>(12) Oklahoma State</v>
          </cell>
        </row>
        <row r="31">
          <cell r="B31" t="str">
            <v>TCU</v>
          </cell>
        </row>
        <row r="32">
          <cell r="B32" t="str">
            <v>North Carolina</v>
          </cell>
        </row>
        <row r="33">
          <cell r="B33" t="str">
            <v>Nebraska</v>
          </cell>
        </row>
        <row r="34">
          <cell r="B34" t="str">
            <v>Air Force</v>
          </cell>
        </row>
        <row r="35">
          <cell r="B35" t="str">
            <v>(11) Florida State</v>
          </cell>
        </row>
        <row r="36">
          <cell r="B36" t="str">
            <v>(20) LSU</v>
          </cell>
        </row>
        <row r="37">
          <cell r="B37" t="str">
            <v>Georgia Tech</v>
          </cell>
        </row>
        <row r="38">
          <cell r="B38" t="str">
            <v>(4) Washington</v>
          </cell>
        </row>
        <row r="39">
          <cell r="B39" t="str">
            <v>(3) Ohio State</v>
          </cell>
        </row>
        <row r="40">
          <cell r="B40" t="str">
            <v>(17) Florida</v>
          </cell>
        </row>
        <row r="41">
          <cell r="B41" t="str">
            <v>(15) Western Michigan</v>
          </cell>
        </row>
        <row r="42">
          <cell r="B42" t="str">
            <v>(9) USC</v>
          </cell>
        </row>
        <row r="43">
          <cell r="B43" t="str">
            <v>(14) Auburn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Big Board"/>
      <sheetName val="Standings"/>
      <sheetName val="Tyson"/>
    </sheetNames>
    <sheetDataSet>
      <sheetData sheetId="0" refreshError="1"/>
      <sheetData sheetId="1">
        <row r="3">
          <cell r="B3" t="str">
            <v>NC Central</v>
          </cell>
        </row>
        <row r="4">
          <cell r="B4" t="str">
            <v>UTSA</v>
          </cell>
        </row>
        <row r="5">
          <cell r="B5" t="str">
            <v>Houston</v>
          </cell>
        </row>
        <row r="6">
          <cell r="B6" t="str">
            <v>Arkansas State</v>
          </cell>
        </row>
        <row r="7">
          <cell r="B7" t="str">
            <v>Toledo</v>
          </cell>
        </row>
        <row r="8">
          <cell r="B8" t="str">
            <v>Southern Miss</v>
          </cell>
        </row>
        <row r="9">
          <cell r="B9" t="str">
            <v>Tulsa</v>
          </cell>
        </row>
        <row r="10">
          <cell r="B10" t="str">
            <v>Memphis</v>
          </cell>
        </row>
        <row r="11">
          <cell r="B11" t="str">
            <v>BYU</v>
          </cell>
        </row>
        <row r="12">
          <cell r="B12" t="str">
            <v>Colorado State</v>
          </cell>
        </row>
        <row r="13">
          <cell r="B13" t="str">
            <v>Old Dominion</v>
          </cell>
        </row>
        <row r="14">
          <cell r="B14" t="str">
            <v>Louisiana Tech</v>
          </cell>
        </row>
        <row r="15">
          <cell r="B15" t="str">
            <v>Ohio</v>
          </cell>
        </row>
        <row r="16">
          <cell r="B16" t="str">
            <v>Middle Tennessee</v>
          </cell>
        </row>
        <row r="17">
          <cell r="B17" t="str">
            <v>Miami (OH)</v>
          </cell>
        </row>
        <row r="18">
          <cell r="B18" t="str">
            <v>Boston College</v>
          </cell>
        </row>
        <row r="19">
          <cell r="B19" t="str">
            <v>NC State</v>
          </cell>
        </row>
        <row r="20">
          <cell r="B20" t="str">
            <v>Army</v>
          </cell>
        </row>
        <row r="21">
          <cell r="B21" t="str">
            <v>(24) Temple</v>
          </cell>
        </row>
        <row r="22">
          <cell r="B22" t="str">
            <v>Washington State</v>
          </cell>
        </row>
        <row r="23">
          <cell r="B23" t="str">
            <v>Baylor</v>
          </cell>
        </row>
        <row r="24">
          <cell r="B24" t="str">
            <v>Northwestern</v>
          </cell>
        </row>
        <row r="25">
          <cell r="B25" t="str">
            <v>Miami (FL)</v>
          </cell>
        </row>
        <row r="26">
          <cell r="B26" t="str">
            <v>Indiana</v>
          </cell>
        </row>
        <row r="27">
          <cell r="B27" t="str">
            <v>Kansas State</v>
          </cell>
        </row>
        <row r="28">
          <cell r="B28" t="str">
            <v>USF</v>
          </cell>
        </row>
        <row r="29">
          <cell r="B29" t="str">
            <v>(22) Virginia Tech</v>
          </cell>
        </row>
        <row r="30">
          <cell r="B30" t="str">
            <v>(12) Oklahoma State</v>
          </cell>
        </row>
        <row r="31">
          <cell r="B31" t="str">
            <v>TCU</v>
          </cell>
        </row>
        <row r="32">
          <cell r="B32" t="str">
            <v>North Carolina</v>
          </cell>
        </row>
        <row r="33">
          <cell r="B33" t="str">
            <v>Nebraska</v>
          </cell>
        </row>
        <row r="34">
          <cell r="B34" t="str">
            <v>Air Force</v>
          </cell>
        </row>
        <row r="35">
          <cell r="B35" t="str">
            <v>(11) Florida State</v>
          </cell>
        </row>
        <row r="36">
          <cell r="B36" t="str">
            <v>(20) LSU</v>
          </cell>
        </row>
        <row r="37">
          <cell r="B37" t="str">
            <v>Georgia Tech</v>
          </cell>
        </row>
        <row r="38">
          <cell r="B38" t="str">
            <v>(4) Washington</v>
          </cell>
        </row>
        <row r="39">
          <cell r="B39" t="str">
            <v>(3) Ohio State</v>
          </cell>
        </row>
        <row r="40">
          <cell r="B40" t="str">
            <v>(17) Florida</v>
          </cell>
        </row>
        <row r="41">
          <cell r="B41" t="str">
            <v>(15) Western Michigan</v>
          </cell>
        </row>
        <row r="42">
          <cell r="B42" t="str">
            <v>(9) USC</v>
          </cell>
        </row>
        <row r="43">
          <cell r="B43" t="str">
            <v>(14) Auburn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Pick Sheet (2)"/>
      <sheetName val="Pick Sheet (3)"/>
      <sheetName val="Big Board"/>
      <sheetName val="Standings"/>
      <sheetName val="Tyson"/>
    </sheetNames>
    <sheetDataSet>
      <sheetData sheetId="0"/>
      <sheetData sheetId="1"/>
      <sheetData sheetId="2"/>
      <sheetData sheetId="3">
        <row r="3">
          <cell r="B3" t="str">
            <v>NC Central</v>
          </cell>
        </row>
        <row r="4">
          <cell r="B4" t="str">
            <v>UTSA</v>
          </cell>
        </row>
        <row r="5">
          <cell r="B5" t="str">
            <v>Houston</v>
          </cell>
        </row>
        <row r="6">
          <cell r="B6" t="str">
            <v>Arkansas State</v>
          </cell>
        </row>
        <row r="7">
          <cell r="B7" t="str">
            <v>Toledo</v>
          </cell>
        </row>
        <row r="8">
          <cell r="B8" t="str">
            <v>Southern Miss</v>
          </cell>
        </row>
        <row r="9">
          <cell r="B9" t="str">
            <v>Tulsa</v>
          </cell>
        </row>
        <row r="10">
          <cell r="B10" t="str">
            <v>Memphis</v>
          </cell>
        </row>
        <row r="11">
          <cell r="B11" t="str">
            <v>BYU</v>
          </cell>
        </row>
        <row r="12">
          <cell r="B12" t="str">
            <v>Colorado State</v>
          </cell>
        </row>
        <row r="13">
          <cell r="B13" t="str">
            <v>Old Dominion</v>
          </cell>
        </row>
        <row r="14">
          <cell r="B14" t="str">
            <v>Louisiana Tech</v>
          </cell>
        </row>
        <row r="15">
          <cell r="B15" t="str">
            <v>Ohio</v>
          </cell>
        </row>
        <row r="16">
          <cell r="B16" t="str">
            <v>Middle Tennessee</v>
          </cell>
        </row>
        <row r="17">
          <cell r="B17" t="str">
            <v>Miami (OH)</v>
          </cell>
        </row>
        <row r="18">
          <cell r="B18" t="str">
            <v>Boston College</v>
          </cell>
        </row>
        <row r="19">
          <cell r="B19" t="str">
            <v>NC State</v>
          </cell>
        </row>
        <row r="20">
          <cell r="B20" t="str">
            <v>Army</v>
          </cell>
        </row>
        <row r="21">
          <cell r="B21" t="str">
            <v>(24) Temple</v>
          </cell>
        </row>
        <row r="22">
          <cell r="B22" t="str">
            <v>Washington State</v>
          </cell>
        </row>
        <row r="23">
          <cell r="B23" t="str">
            <v>Baylor</v>
          </cell>
        </row>
        <row r="24">
          <cell r="B24" t="str">
            <v>Northwestern</v>
          </cell>
        </row>
        <row r="25">
          <cell r="B25" t="str">
            <v>Miami (FL)</v>
          </cell>
        </row>
        <row r="26">
          <cell r="B26" t="str">
            <v>Indiana</v>
          </cell>
        </row>
        <row r="27">
          <cell r="B27" t="str">
            <v>Kansas State</v>
          </cell>
        </row>
        <row r="28">
          <cell r="B28" t="str">
            <v>USF</v>
          </cell>
        </row>
        <row r="29">
          <cell r="B29" t="str">
            <v>(22) Virginia Tech</v>
          </cell>
        </row>
        <row r="30">
          <cell r="B30" t="str">
            <v>(12) Oklahoma State</v>
          </cell>
        </row>
        <row r="31">
          <cell r="B31" t="str">
            <v>TCU</v>
          </cell>
        </row>
        <row r="32">
          <cell r="B32" t="str">
            <v>North Carolina</v>
          </cell>
        </row>
        <row r="33">
          <cell r="B33" t="str">
            <v>Nebraska</v>
          </cell>
        </row>
        <row r="34">
          <cell r="B34" t="str">
            <v>Air Force</v>
          </cell>
        </row>
        <row r="35">
          <cell r="B35" t="str">
            <v>(11) Florida State</v>
          </cell>
        </row>
        <row r="36">
          <cell r="B36" t="str">
            <v>(20) LSU</v>
          </cell>
        </row>
        <row r="37">
          <cell r="B37" t="str">
            <v>Georgia Tech</v>
          </cell>
        </row>
        <row r="38">
          <cell r="B38" t="str">
            <v>(4) Washington</v>
          </cell>
        </row>
        <row r="39">
          <cell r="B39" t="str">
            <v>(3) Ohio State</v>
          </cell>
        </row>
        <row r="40">
          <cell r="B40" t="str">
            <v>(17) Florida</v>
          </cell>
        </row>
        <row r="41">
          <cell r="B41" t="str">
            <v>(15) Western Michigan</v>
          </cell>
        </row>
        <row r="42">
          <cell r="B42" t="str">
            <v>(9) USC</v>
          </cell>
        </row>
        <row r="43">
          <cell r="B43" t="str">
            <v>(14) Auburn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Pick Sheet (2)"/>
      <sheetName val="Pick Sheet (3)"/>
      <sheetName val="Big Board"/>
      <sheetName val="Standings"/>
      <sheetName val="Tyson"/>
    </sheetNames>
    <sheetDataSet>
      <sheetData sheetId="0"/>
      <sheetData sheetId="1"/>
      <sheetData sheetId="2"/>
      <sheetData sheetId="3">
        <row r="3">
          <cell r="B3" t="str">
            <v>NC Central</v>
          </cell>
        </row>
        <row r="4">
          <cell r="B4" t="str">
            <v>UTSA</v>
          </cell>
        </row>
        <row r="5">
          <cell r="B5" t="str">
            <v>Houston</v>
          </cell>
        </row>
        <row r="6">
          <cell r="B6" t="str">
            <v>Arkansas State</v>
          </cell>
        </row>
        <row r="7">
          <cell r="B7" t="str">
            <v>Toledo</v>
          </cell>
        </row>
        <row r="8">
          <cell r="B8" t="str">
            <v>Southern Miss</v>
          </cell>
        </row>
        <row r="9">
          <cell r="B9" t="str">
            <v>Tulsa</v>
          </cell>
        </row>
        <row r="10">
          <cell r="B10" t="str">
            <v>Memphis</v>
          </cell>
        </row>
        <row r="11">
          <cell r="B11" t="str">
            <v>BYU</v>
          </cell>
        </row>
        <row r="12">
          <cell r="B12" t="str">
            <v>Colorado State</v>
          </cell>
        </row>
        <row r="13">
          <cell r="B13" t="str">
            <v>Old Dominion</v>
          </cell>
        </row>
        <row r="14">
          <cell r="B14" t="str">
            <v>Louisiana Tech</v>
          </cell>
        </row>
        <row r="15">
          <cell r="B15" t="str">
            <v>Ohio</v>
          </cell>
        </row>
        <row r="16">
          <cell r="B16" t="str">
            <v>Middle Tennessee</v>
          </cell>
        </row>
        <row r="17">
          <cell r="B17" t="str">
            <v>Miami (OH)</v>
          </cell>
        </row>
        <row r="18">
          <cell r="B18" t="str">
            <v>Boston College</v>
          </cell>
        </row>
        <row r="19">
          <cell r="B19" t="str">
            <v>NC State</v>
          </cell>
        </row>
        <row r="20">
          <cell r="B20" t="str">
            <v>Army</v>
          </cell>
        </row>
        <row r="21">
          <cell r="B21" t="str">
            <v>(24) Temple</v>
          </cell>
        </row>
        <row r="22">
          <cell r="B22" t="str">
            <v>Washington State</v>
          </cell>
        </row>
        <row r="23">
          <cell r="B23" t="str">
            <v>Baylor</v>
          </cell>
        </row>
        <row r="24">
          <cell r="B24" t="str">
            <v>Northwestern</v>
          </cell>
        </row>
        <row r="25">
          <cell r="B25" t="str">
            <v>Miami (FL)</v>
          </cell>
        </row>
        <row r="26">
          <cell r="B26" t="str">
            <v>Indiana</v>
          </cell>
        </row>
        <row r="27">
          <cell r="B27" t="str">
            <v>Kansas State</v>
          </cell>
        </row>
        <row r="28">
          <cell r="B28" t="str">
            <v>USF</v>
          </cell>
        </row>
        <row r="29">
          <cell r="B29" t="str">
            <v>(22) Virginia Tech</v>
          </cell>
        </row>
        <row r="30">
          <cell r="B30" t="str">
            <v>(12) Oklahoma State</v>
          </cell>
        </row>
        <row r="31">
          <cell r="B31" t="str">
            <v>TCU</v>
          </cell>
        </row>
        <row r="32">
          <cell r="B32" t="str">
            <v>North Carolina</v>
          </cell>
        </row>
        <row r="33">
          <cell r="B33" t="str">
            <v>Nebraska</v>
          </cell>
        </row>
        <row r="34">
          <cell r="B34" t="str">
            <v>Air Force</v>
          </cell>
        </row>
        <row r="35">
          <cell r="B35" t="str">
            <v>(11) Florida State</v>
          </cell>
        </row>
        <row r="36">
          <cell r="B36" t="str">
            <v>(20) LSU</v>
          </cell>
        </row>
        <row r="37">
          <cell r="B37" t="str">
            <v>Georgia Tech</v>
          </cell>
        </row>
        <row r="38">
          <cell r="B38" t="str">
            <v>(4) Washington</v>
          </cell>
        </row>
        <row r="39">
          <cell r="B39" t="str">
            <v>(3) Ohio State</v>
          </cell>
        </row>
        <row r="40">
          <cell r="B40" t="str">
            <v>(17) Florida</v>
          </cell>
        </row>
        <row r="41">
          <cell r="B41" t="str">
            <v>(15) Western Michigan</v>
          </cell>
        </row>
        <row r="42">
          <cell r="B42" t="str">
            <v>(9) USC</v>
          </cell>
        </row>
        <row r="43">
          <cell r="B43" t="str">
            <v>(14) Auburn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 (2)"/>
      <sheetName val="Pick Sheet (3)"/>
      <sheetName val="Big Board"/>
      <sheetName val="Standings"/>
      <sheetName val="Tyson"/>
    </sheetNames>
    <sheetDataSet>
      <sheetData sheetId="0"/>
      <sheetData sheetId="1"/>
      <sheetData sheetId="2">
        <row r="3">
          <cell r="B3" t="str">
            <v>NC Central</v>
          </cell>
        </row>
        <row r="4">
          <cell r="B4" t="str">
            <v>UTSA</v>
          </cell>
        </row>
        <row r="5">
          <cell r="B5" t="str">
            <v>Houston</v>
          </cell>
        </row>
        <row r="6">
          <cell r="B6" t="str">
            <v>Arkansas State</v>
          </cell>
        </row>
        <row r="7">
          <cell r="B7" t="str">
            <v>Toledo</v>
          </cell>
        </row>
        <row r="8">
          <cell r="B8" t="str">
            <v>Southern Miss</v>
          </cell>
        </row>
        <row r="9">
          <cell r="B9" t="str">
            <v>Tulsa</v>
          </cell>
        </row>
        <row r="10">
          <cell r="B10" t="str">
            <v>Memphis</v>
          </cell>
        </row>
        <row r="11">
          <cell r="B11" t="str">
            <v>BYU</v>
          </cell>
        </row>
        <row r="12">
          <cell r="B12" t="str">
            <v>Colorado State</v>
          </cell>
        </row>
        <row r="13">
          <cell r="B13" t="str">
            <v>Old Dominion</v>
          </cell>
        </row>
        <row r="14">
          <cell r="B14" t="str">
            <v>Louisiana Tech</v>
          </cell>
        </row>
        <row r="15">
          <cell r="B15" t="str">
            <v>Ohio</v>
          </cell>
        </row>
        <row r="16">
          <cell r="B16" t="str">
            <v>Middle Tennessee</v>
          </cell>
        </row>
        <row r="17">
          <cell r="B17" t="str">
            <v>Miami (OH)</v>
          </cell>
        </row>
        <row r="18">
          <cell r="B18" t="str">
            <v>Boston College</v>
          </cell>
        </row>
        <row r="19">
          <cell r="B19" t="str">
            <v>NC State</v>
          </cell>
        </row>
        <row r="20">
          <cell r="B20" t="str">
            <v>Army</v>
          </cell>
        </row>
        <row r="21">
          <cell r="B21" t="str">
            <v>(24) Temple</v>
          </cell>
        </row>
        <row r="22">
          <cell r="B22" t="str">
            <v>Washington State</v>
          </cell>
        </row>
        <row r="23">
          <cell r="B23" t="str">
            <v>Baylor</v>
          </cell>
        </row>
        <row r="24">
          <cell r="B24" t="str">
            <v>Northwestern</v>
          </cell>
        </row>
        <row r="25">
          <cell r="B25" t="str">
            <v>Miami (FL)</v>
          </cell>
        </row>
        <row r="26">
          <cell r="B26" t="str">
            <v>Indiana</v>
          </cell>
        </row>
        <row r="27">
          <cell r="B27" t="str">
            <v>Kansas State</v>
          </cell>
        </row>
        <row r="28">
          <cell r="B28" t="str">
            <v>USF</v>
          </cell>
        </row>
        <row r="29">
          <cell r="B29" t="str">
            <v>(22) Virginia Tech</v>
          </cell>
        </row>
        <row r="30">
          <cell r="B30" t="str">
            <v>(12) Oklahoma State</v>
          </cell>
        </row>
        <row r="31">
          <cell r="B31" t="str">
            <v>TCU</v>
          </cell>
        </row>
        <row r="32">
          <cell r="B32" t="str">
            <v>North Carolina</v>
          </cell>
        </row>
        <row r="33">
          <cell r="B33" t="str">
            <v>Nebraska</v>
          </cell>
        </row>
        <row r="34">
          <cell r="B34" t="str">
            <v>Air Force</v>
          </cell>
        </row>
        <row r="35">
          <cell r="B35" t="str">
            <v>(11) Florida State</v>
          </cell>
        </row>
        <row r="36">
          <cell r="B36" t="str">
            <v>(20) LSU</v>
          </cell>
        </row>
        <row r="37">
          <cell r="B37" t="str">
            <v>Georgia Tech</v>
          </cell>
        </row>
        <row r="38">
          <cell r="B38" t="str">
            <v>(4) Washington</v>
          </cell>
        </row>
        <row r="39">
          <cell r="B39" t="str">
            <v>(3) Ohio State</v>
          </cell>
        </row>
        <row r="40">
          <cell r="B40" t="str">
            <v>(17) Florida</v>
          </cell>
        </row>
        <row r="41">
          <cell r="B41" t="str">
            <v>(15) Western Michigan</v>
          </cell>
        </row>
        <row r="42">
          <cell r="B42" t="str">
            <v>(9) USC</v>
          </cell>
        </row>
        <row r="43">
          <cell r="B43" t="str">
            <v>(14) Auburn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id="8" name="Table179" displayName="Table179" ref="C1:F43" totalsRowShown="0" tableBorderDxfId="128">
  <tableColumns count="4">
    <tableColumn id="1" name="MATCHUP" totalsRowDxfId="127">
      <calculatedColumnFormula>'Big Board'!B3</calculatedColumnFormula>
    </tableColumn>
    <tableColumn id="5" name="  " dataDxfId="126" totalsRowDxfId="125"/>
    <tableColumn id="2" name="Winner" dataDxfId="124" totalsRowDxfId="123"/>
    <tableColumn id="3" name="Confidence" dataDxfId="122"/>
  </tableColumns>
  <tableStyleInfo name="TableStyleMedium21" showFirstColumn="0" showLastColumn="0" showRowStripes="1" showColumnStripes="0"/>
</table>
</file>

<file path=xl/tables/table10.xml><?xml version="1.0" encoding="utf-8"?>
<table xmlns="http://schemas.openxmlformats.org/spreadsheetml/2006/main" id="3" name="Table1794" displayName="Table1794" ref="C1:F43" totalsRowShown="0" tableBorderDxfId="19">
  <tableColumns count="4">
    <tableColumn id="1" name="MATCHUP" totalsRowDxfId="18">
      <calculatedColumnFormula>'[5]Big Board'!B3</calculatedColumnFormula>
    </tableColumn>
    <tableColumn id="5" name="  " dataDxfId="17" totalsRowDxfId="16"/>
    <tableColumn id="2" name="Winner" dataDxfId="15" totalsRowDxfId="14"/>
    <tableColumn id="3" name="Confidence" dataDxfId="13" totalsRowDxfId="12"/>
  </tableColumns>
  <tableStyleInfo name="TableStyleMedium21" showFirstColumn="0" showLastColumn="0" showRowStripes="1" showColumnStripes="0"/>
</table>
</file>

<file path=xl/tables/table11.xml><?xml version="1.0" encoding="utf-8"?>
<table xmlns="http://schemas.openxmlformats.org/spreadsheetml/2006/main" id="4" name="Table17925" displayName="Table17925" ref="C1:F43" totalsRowShown="0" tableBorderDxfId="7">
  <tableColumns count="4">
    <tableColumn id="1" name="MATCHUP" totalsRowDxfId="6">
      <calculatedColumnFormula>'[6]Big Board'!B3</calculatedColumnFormula>
    </tableColumn>
    <tableColumn id="5" name="  " dataDxfId="5" totalsRowDxfId="4"/>
    <tableColumn id="2" name="Winner" dataDxfId="3" totalsRowDxfId="2"/>
    <tableColumn id="3" name="Confidence" dataDxfId="1" totalsRowDxfId="0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id="1" name="Table1792" displayName="Table1792" ref="C1:F43" totalsRowShown="0" tableBorderDxfId="119">
  <tableColumns count="4">
    <tableColumn id="1" name="MATCHUP" totalsRowDxfId="118">
      <calculatedColumnFormula>'Big Board'!B3</calculatedColumnFormula>
    </tableColumn>
    <tableColumn id="5" name="  " dataDxfId="117" totalsRowDxfId="116"/>
    <tableColumn id="2" name="Winner" dataDxfId="115" totalsRowDxfId="114"/>
    <tableColumn id="3" name="Confidence" dataDxfId="113" totalsRowDxfId="112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id="2" name="Table1793" displayName="Table1793" ref="C1:F43" totalsRowShown="0" tableBorderDxfId="109">
  <tableColumns count="4">
    <tableColumn id="1" name="MATCHUP" totalsRowDxfId="108">
      <calculatedColumnFormula>'Big Board'!B3</calculatedColumnFormula>
    </tableColumn>
    <tableColumn id="5" name="  " dataDxfId="107" totalsRowDxfId="106"/>
    <tableColumn id="2" name="Winner" dataDxfId="105" totalsRowDxfId="104"/>
    <tableColumn id="3" name="Confidence" dataDxfId="103" totalsRowDxfId="102"/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id="10" name="Table10" displayName="Table10" ref="D4:I24" totalsRowShown="0" headerRowDxfId="100" dataDxfId="99" tableBorderDxfId="98">
  <sortState ref="D5:I24">
    <sortCondition ref="D5:D24"/>
  </sortState>
  <tableColumns count="6">
    <tableColumn id="6" name="Rank" dataDxfId="97">
      <calculatedColumnFormula>RANK(Table10[[#This Row],[TOTAL]],Table10[TOTAL],0)</calculatedColumnFormula>
    </tableColumn>
    <tableColumn id="1" name=" " dataDxfId="96"/>
    <tableColumn id="2" name="12/23"/>
    <tableColumn id="3" name="12/29" dataDxfId="95">
      <calculatedColumnFormula>SUM('Big Board'!F$16:F$30)</calculatedColumnFormula>
    </tableColumn>
    <tableColumn id="4" name="1/2" dataDxfId="94">
      <calculatedColumnFormula>SUM('Big Board'!F$31:F$43)</calculatedColumnFormula>
    </tableColumn>
    <tableColumn id="5" name="TOTAL" dataDxfId="93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id="7" name="Table1798" displayName="Table1798" ref="C1:F43" totalsRowShown="0" tableBorderDxfId="86">
  <tableColumns count="4">
    <tableColumn id="1" name="MATCHUP" totalsRowDxfId="85">
      <calculatedColumnFormula>'[1]Big Board'!B3</calculatedColumnFormula>
    </tableColumn>
    <tableColumn id="5" name="  " dataDxfId="84" totalsRowDxfId="83"/>
    <tableColumn id="2" name="Winner" dataDxfId="82" totalsRowDxfId="81"/>
    <tableColumn id="3" name="Confidence" dataDxfId="80" totalsRowDxfId="79"/>
  </tableColumns>
  <tableStyleInfo name="TableStyleMedium21" showFirstColumn="0" showLastColumn="0" showRowStripes="1" showColumnStripes="0"/>
</table>
</file>

<file path=xl/tables/table6.xml><?xml version="1.0" encoding="utf-8"?>
<table xmlns="http://schemas.openxmlformats.org/spreadsheetml/2006/main" id="5" name="Table1796" displayName="Table1796" ref="C1:F43" totalsRowShown="0" tableBorderDxfId="76">
  <tableColumns count="4">
    <tableColumn id="1" name="MATCHUP" totalsRowDxfId="75">
      <calculatedColumnFormula>'[2]Big Board'!B3</calculatedColumnFormula>
    </tableColumn>
    <tableColumn id="5" name="  " dataDxfId="74" totalsRowDxfId="73"/>
    <tableColumn id="2" name="Winner" dataDxfId="72" totalsRowDxfId="71"/>
    <tableColumn id="3" name="Confidence" dataDxfId="70" totalsRowDxfId="69"/>
  </tableColumns>
  <tableStyleInfo name="TableStyleMedium21" showFirstColumn="0" showLastColumn="0" showRowStripes="1" showColumnStripes="0"/>
</table>
</file>

<file path=xl/tables/table7.xml><?xml version="1.0" encoding="utf-8"?>
<table xmlns="http://schemas.openxmlformats.org/spreadsheetml/2006/main" id="11" name="Table17912" displayName="Table17912" ref="C1:F43" totalsRowShown="0" tableBorderDxfId="64">
  <tableColumns count="4">
    <tableColumn id="1" name="MATCHUP" totalsRowDxfId="63">
      <calculatedColumnFormula>'Big Board'!B3</calculatedColumnFormula>
    </tableColumn>
    <tableColumn id="5" name="  " dataDxfId="62" totalsRowDxfId="61"/>
    <tableColumn id="2" name="Winner" dataDxfId="60" totalsRowDxfId="59"/>
    <tableColumn id="3" name="Confidence" dataDxfId="58"/>
  </tableColumns>
  <tableStyleInfo name="TableStyleMedium21" showFirstColumn="0" showLastColumn="0" showRowStripes="1" showColumnStripes="0"/>
</table>
</file>

<file path=xl/tables/table8.xml><?xml version="1.0" encoding="utf-8"?>
<table xmlns="http://schemas.openxmlformats.org/spreadsheetml/2006/main" id="6" name="Table1797" displayName="Table1797" ref="C1:F43" totalsRowShown="0" tableBorderDxfId="45">
  <tableColumns count="4">
    <tableColumn id="1" name="MATCHUP" totalsRowDxfId="44">
      <calculatedColumnFormula>'[3]Big Board'!B3</calculatedColumnFormula>
    </tableColumn>
    <tableColumn id="5" name="  " dataDxfId="43" totalsRowDxfId="42"/>
    <tableColumn id="2" name="Winner" dataDxfId="41" totalsRowDxfId="40"/>
    <tableColumn id="3" name="Confidence" dataDxfId="39" totalsRowDxfId="38"/>
  </tableColumns>
  <tableStyleInfo name="TableStyleMedium21" showFirstColumn="0" showLastColumn="0" showRowStripes="1" showColumnStripes="0"/>
</table>
</file>

<file path=xl/tables/table9.xml><?xml version="1.0" encoding="utf-8"?>
<table xmlns="http://schemas.openxmlformats.org/spreadsheetml/2006/main" id="9" name="Table17910" displayName="Table17910" ref="C1:F43" totalsRowShown="0" tableBorderDxfId="31">
  <tableColumns count="4">
    <tableColumn id="1" name="MATCHUP" totalsRowDxfId="30">
      <calculatedColumnFormula>'[4]Big Board'!B3</calculatedColumnFormula>
    </tableColumn>
    <tableColumn id="5" name="  " dataDxfId="29" totalsRowDxfId="28"/>
    <tableColumn id="2" name="Winner" dataDxfId="27" totalsRowDxfId="26"/>
    <tableColumn id="3" name="Confidence" dataDxfId="25" totalsRowDxfId="24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8"/>
  <sheetViews>
    <sheetView zoomScale="49" zoomScaleNormal="49" workbookViewId="0"/>
  </sheetViews>
  <sheetFormatPr defaultRowHeight="14.5" x14ac:dyDescent="0.35"/>
  <cols>
    <col min="1" max="1" width="5.26953125" customWidth="1"/>
    <col min="3" max="5" width="23.1796875" customWidth="1"/>
    <col min="6" max="6" width="14.26953125" customWidth="1"/>
    <col min="9" max="9" width="19" bestFit="1" customWidth="1"/>
    <col min="10" max="10" width="6.453125" hidden="1" customWidth="1"/>
    <col min="11" max="11" width="8.7265625" hidden="1" customWidth="1"/>
    <col min="13" max="13" width="9.1796875" customWidth="1"/>
    <col min="14" max="14" width="9.7265625" bestFit="1" customWidth="1"/>
    <col min="15" max="15" width="8.90625" customWidth="1"/>
    <col min="17" max="17" width="12.453125" customWidth="1"/>
    <col min="18" max="18" width="9.7265625" bestFit="1" customWidth="1"/>
    <col min="21" max="21" width="8.7265625" customWidth="1"/>
  </cols>
  <sheetData>
    <row r="1" spans="2:18" ht="15" thickBot="1" x14ac:dyDescent="0.4">
      <c r="C1" s="10" t="s">
        <v>5</v>
      </c>
      <c r="D1" s="21" t="s">
        <v>78</v>
      </c>
      <c r="E1" s="14" t="s">
        <v>2</v>
      </c>
      <c r="F1" s="11" t="s">
        <v>3</v>
      </c>
      <c r="I1" s="4" t="s">
        <v>6</v>
      </c>
      <c r="J1" s="4"/>
      <c r="K1" s="4"/>
      <c r="L1" s="4"/>
      <c r="O1" s="5"/>
      <c r="P1" s="5"/>
    </row>
    <row r="2" spans="2:18" ht="15.5" thickTop="1" thickBot="1" x14ac:dyDescent="0.4">
      <c r="B2" s="238" t="s">
        <v>102</v>
      </c>
      <c r="C2" s="10" t="str">
        <f>'Big Board'!B3</f>
        <v>NC Central</v>
      </c>
      <c r="D2" s="12" t="s">
        <v>91</v>
      </c>
      <c r="E2" s="14" t="s">
        <v>91</v>
      </c>
      <c r="F2" s="22">
        <v>27</v>
      </c>
      <c r="I2" s="1">
        <v>1</v>
      </c>
      <c r="J2">
        <f>MATCH(I2,$F$2:$F$43,0)</f>
        <v>28</v>
      </c>
      <c r="K2" s="2" t="str">
        <f>IF(J2&gt;=0,"X","")</f>
        <v>X</v>
      </c>
      <c r="L2" s="1" t="str">
        <f>IFERROR(K2,"Unused")</f>
        <v>X</v>
      </c>
      <c r="O2" s="6"/>
      <c r="P2" s="6"/>
    </row>
    <row r="3" spans="2:18" x14ac:dyDescent="0.35">
      <c r="B3" s="239"/>
      <c r="C3" s="10" t="str">
        <f>'Big Board'!B4</f>
        <v>UTSA</v>
      </c>
      <c r="D3" s="13" t="s">
        <v>14</v>
      </c>
      <c r="E3" s="14" t="s">
        <v>14</v>
      </c>
      <c r="F3" s="14">
        <v>16</v>
      </c>
      <c r="I3" s="1">
        <v>2</v>
      </c>
      <c r="J3">
        <f t="shared" ref="J3:J43" si="0">MATCH(I3,$F$2:$F$43,0)</f>
        <v>37</v>
      </c>
      <c r="K3" s="2" t="str">
        <f t="shared" ref="K3:K43" si="1">IF(J3&gt;=0,"X","")</f>
        <v>X</v>
      </c>
      <c r="L3" s="1" t="str">
        <f t="shared" ref="L3:L43" si="2">IFERROR(K3,"Unused")</f>
        <v>X</v>
      </c>
      <c r="N3" s="232" t="s">
        <v>8</v>
      </c>
      <c r="O3" s="233"/>
      <c r="P3" s="233" t="s">
        <v>136</v>
      </c>
      <c r="Q3" s="236"/>
    </row>
    <row r="4" spans="2:18" ht="15" thickBot="1" x14ac:dyDescent="0.4">
      <c r="B4" s="239"/>
      <c r="C4" s="10" t="str">
        <f>'Big Board'!B5</f>
        <v>Houston</v>
      </c>
      <c r="D4" s="13" t="s">
        <v>90</v>
      </c>
      <c r="E4" s="29" t="s">
        <v>50</v>
      </c>
      <c r="F4" s="14">
        <v>24</v>
      </c>
      <c r="I4" s="1">
        <v>3</v>
      </c>
      <c r="J4">
        <f t="shared" si="0"/>
        <v>30</v>
      </c>
      <c r="K4" s="2" t="str">
        <f t="shared" si="1"/>
        <v>X</v>
      </c>
      <c r="L4" s="1" t="str">
        <f t="shared" si="2"/>
        <v>X</v>
      </c>
      <c r="N4" s="234"/>
      <c r="O4" s="235"/>
      <c r="P4" s="235"/>
      <c r="Q4" s="237"/>
    </row>
    <row r="5" spans="2:18" x14ac:dyDescent="0.35">
      <c r="B5" s="239"/>
      <c r="C5" s="21" t="str">
        <f>'Big Board'!B6</f>
        <v>Arkansas State</v>
      </c>
      <c r="D5" s="13" t="s">
        <v>15</v>
      </c>
      <c r="E5" s="14" t="s">
        <v>92</v>
      </c>
      <c r="F5" s="29">
        <v>37</v>
      </c>
      <c r="I5" s="1">
        <v>4</v>
      </c>
      <c r="J5">
        <f t="shared" si="0"/>
        <v>11</v>
      </c>
      <c r="K5" s="2" t="str">
        <f t="shared" si="1"/>
        <v>X</v>
      </c>
      <c r="L5" s="1" t="str">
        <f t="shared" si="2"/>
        <v>X</v>
      </c>
    </row>
    <row r="6" spans="2:18" x14ac:dyDescent="0.35">
      <c r="B6" s="239"/>
      <c r="C6" s="21" t="str">
        <f>'Big Board'!B7</f>
        <v>Toledo</v>
      </c>
      <c r="D6" s="13" t="s">
        <v>89</v>
      </c>
      <c r="E6" s="14" t="s">
        <v>51</v>
      </c>
      <c r="F6" s="29">
        <v>14</v>
      </c>
      <c r="H6" s="10"/>
      <c r="I6" s="11">
        <v>5</v>
      </c>
      <c r="J6" s="10">
        <f t="shared" si="0"/>
        <v>13</v>
      </c>
      <c r="K6" s="26" t="str">
        <f t="shared" si="1"/>
        <v>X</v>
      </c>
      <c r="L6" s="11" t="str">
        <f t="shared" si="2"/>
        <v>X</v>
      </c>
    </row>
    <row r="7" spans="2:18" x14ac:dyDescent="0.35">
      <c r="B7" s="239"/>
      <c r="C7" s="21" t="str">
        <f>'Big Board'!B8</f>
        <v>Southern Miss</v>
      </c>
      <c r="D7" s="13" t="s">
        <v>16</v>
      </c>
      <c r="E7" s="14" t="s">
        <v>52</v>
      </c>
      <c r="F7" s="11">
        <v>34</v>
      </c>
      <c r="H7" s="10"/>
      <c r="I7" s="11">
        <v>6</v>
      </c>
      <c r="J7" s="10">
        <f t="shared" si="0"/>
        <v>9</v>
      </c>
      <c r="K7" s="26" t="str">
        <f t="shared" si="1"/>
        <v>X</v>
      </c>
      <c r="L7" s="11" t="str">
        <f t="shared" si="2"/>
        <v>X</v>
      </c>
    </row>
    <row r="8" spans="2:18" ht="15" thickBot="1" x14ac:dyDescent="0.4">
      <c r="B8" s="239"/>
      <c r="C8" s="21" t="str">
        <f>'Big Board'!B9</f>
        <v>Tulsa</v>
      </c>
      <c r="D8" s="13" t="s">
        <v>17</v>
      </c>
      <c r="E8" s="14" t="s">
        <v>53</v>
      </c>
      <c r="F8" s="29">
        <v>9</v>
      </c>
      <c r="H8" s="10"/>
      <c r="I8" s="3">
        <v>7</v>
      </c>
      <c r="J8" s="4">
        <f t="shared" si="0"/>
        <v>18</v>
      </c>
      <c r="K8" s="27" t="str">
        <f t="shared" si="1"/>
        <v>X</v>
      </c>
      <c r="L8" s="3" t="str">
        <f t="shared" si="2"/>
        <v>X</v>
      </c>
    </row>
    <row r="9" spans="2:18" ht="15" thickTop="1" x14ac:dyDescent="0.35">
      <c r="B9" s="239"/>
      <c r="C9" s="21" t="str">
        <f>'Big Board'!B10</f>
        <v>Memphis</v>
      </c>
      <c r="D9" s="13" t="s">
        <v>81</v>
      </c>
      <c r="E9" s="14" t="s">
        <v>81</v>
      </c>
      <c r="F9" s="29">
        <v>23</v>
      </c>
      <c r="H9" s="10"/>
      <c r="I9" s="11">
        <v>8</v>
      </c>
      <c r="J9" s="10">
        <f t="shared" si="0"/>
        <v>14</v>
      </c>
      <c r="K9" s="26" t="str">
        <f t="shared" si="1"/>
        <v>X</v>
      </c>
      <c r="L9" s="11" t="str">
        <f t="shared" si="2"/>
        <v>X</v>
      </c>
    </row>
    <row r="10" spans="2:18" x14ac:dyDescent="0.35">
      <c r="B10" s="239"/>
      <c r="C10" s="21" t="str">
        <f>'Big Board'!B11</f>
        <v>BYU</v>
      </c>
      <c r="D10" s="13" t="s">
        <v>18</v>
      </c>
      <c r="E10" s="14" t="s">
        <v>55</v>
      </c>
      <c r="F10" s="29">
        <v>6</v>
      </c>
      <c r="H10" s="10"/>
      <c r="I10" s="11">
        <v>9</v>
      </c>
      <c r="J10" s="10">
        <f t="shared" si="0"/>
        <v>7</v>
      </c>
      <c r="K10" s="26" t="str">
        <f t="shared" si="1"/>
        <v>X</v>
      </c>
      <c r="L10" s="11" t="str">
        <f t="shared" si="2"/>
        <v>X</v>
      </c>
      <c r="R10" t="s">
        <v>4</v>
      </c>
    </row>
    <row r="11" spans="2:18" x14ac:dyDescent="0.35">
      <c r="B11" s="239"/>
      <c r="C11" s="21" t="str">
        <f>'Big Board'!B12</f>
        <v>Colorado State</v>
      </c>
      <c r="D11" s="13" t="s">
        <v>19</v>
      </c>
      <c r="E11" s="14" t="s">
        <v>98</v>
      </c>
      <c r="F11" s="29">
        <v>20</v>
      </c>
      <c r="H11" s="10"/>
      <c r="I11" s="11">
        <v>10</v>
      </c>
      <c r="J11" s="10">
        <f t="shared" si="0"/>
        <v>17</v>
      </c>
      <c r="K11" s="26" t="str">
        <f t="shared" si="1"/>
        <v>X</v>
      </c>
      <c r="L11" s="11" t="str">
        <f t="shared" si="2"/>
        <v>X</v>
      </c>
    </row>
    <row r="12" spans="2:18" x14ac:dyDescent="0.35">
      <c r="B12" s="239"/>
      <c r="C12" s="21" t="str">
        <f>'Big Board'!B13</f>
        <v>Old Dominion</v>
      </c>
      <c r="D12" s="13" t="s">
        <v>20</v>
      </c>
      <c r="E12" s="14" t="s">
        <v>20</v>
      </c>
      <c r="F12" s="29">
        <v>4</v>
      </c>
      <c r="H12" s="10"/>
      <c r="I12" s="11">
        <v>11</v>
      </c>
      <c r="J12" s="10">
        <f t="shared" si="0"/>
        <v>26</v>
      </c>
      <c r="K12" s="26" t="str">
        <f t="shared" si="1"/>
        <v>X</v>
      </c>
      <c r="L12" s="11" t="str">
        <f t="shared" si="2"/>
        <v>X</v>
      </c>
    </row>
    <row r="13" spans="2:18" x14ac:dyDescent="0.35">
      <c r="B13" s="239"/>
      <c r="C13" s="21" t="str">
        <f>'Big Board'!B14</f>
        <v>Louisiana Tech</v>
      </c>
      <c r="D13" s="13" t="s">
        <v>21</v>
      </c>
      <c r="E13" s="14" t="s">
        <v>57</v>
      </c>
      <c r="F13" s="29">
        <v>28</v>
      </c>
      <c r="H13" s="10"/>
      <c r="I13" s="11">
        <v>12</v>
      </c>
      <c r="J13" s="10">
        <f t="shared" si="0"/>
        <v>23</v>
      </c>
      <c r="K13" s="26" t="str">
        <f t="shared" si="1"/>
        <v>X</v>
      </c>
      <c r="L13" s="11" t="str">
        <f t="shared" si="2"/>
        <v>X</v>
      </c>
    </row>
    <row r="14" spans="2:18" ht="15" thickBot="1" x14ac:dyDescent="0.4">
      <c r="B14" s="240"/>
      <c r="C14" s="31" t="str">
        <f>'Big Board'!B15</f>
        <v>Ohio</v>
      </c>
      <c r="D14" s="30" t="s">
        <v>22</v>
      </c>
      <c r="E14" s="32" t="s">
        <v>22</v>
      </c>
      <c r="F14" s="33">
        <v>5</v>
      </c>
      <c r="H14" s="10"/>
      <c r="I14" s="11">
        <v>13</v>
      </c>
      <c r="J14" s="10">
        <f t="shared" si="0"/>
        <v>35</v>
      </c>
      <c r="K14" s="26" t="str">
        <f t="shared" si="1"/>
        <v>X</v>
      </c>
      <c r="L14" s="11" t="str">
        <f t="shared" si="2"/>
        <v>X</v>
      </c>
      <c r="Q14" t="s">
        <v>4</v>
      </c>
    </row>
    <row r="15" spans="2:18" ht="15" thickBot="1" x14ac:dyDescent="0.4">
      <c r="B15" s="238" t="s">
        <v>103</v>
      </c>
      <c r="C15" s="21" t="str">
        <f>'Big Board'!B16</f>
        <v>Middle Tennessee</v>
      </c>
      <c r="D15" s="13" t="s">
        <v>23</v>
      </c>
      <c r="E15" s="14" t="s">
        <v>59</v>
      </c>
      <c r="F15" s="11">
        <v>8</v>
      </c>
      <c r="H15" s="10"/>
      <c r="I15" s="3">
        <v>14</v>
      </c>
      <c r="J15" s="4">
        <f t="shared" si="0"/>
        <v>5</v>
      </c>
      <c r="K15" s="27" t="str">
        <f t="shared" si="1"/>
        <v>X</v>
      </c>
      <c r="L15" s="3" t="str">
        <f t="shared" si="2"/>
        <v>X</v>
      </c>
    </row>
    <row r="16" spans="2:18" ht="15" thickTop="1" x14ac:dyDescent="0.35">
      <c r="B16" s="239"/>
      <c r="C16" s="21" t="str">
        <f>'Big Board'!B17</f>
        <v>Miami (OH)</v>
      </c>
      <c r="D16" s="13" t="s">
        <v>88</v>
      </c>
      <c r="E16" s="29" t="s">
        <v>88</v>
      </c>
      <c r="F16" s="29">
        <v>32</v>
      </c>
      <c r="H16" s="10"/>
      <c r="I16" s="11">
        <v>15</v>
      </c>
      <c r="J16" s="10">
        <f t="shared" si="0"/>
        <v>38</v>
      </c>
      <c r="K16" s="26" t="str">
        <f t="shared" si="1"/>
        <v>X</v>
      </c>
      <c r="L16" s="11" t="str">
        <f t="shared" si="2"/>
        <v>X</v>
      </c>
    </row>
    <row r="17" spans="1:26" x14ac:dyDescent="0.35">
      <c r="B17" s="239"/>
      <c r="C17" s="21" t="str">
        <f>'Big Board'!B18</f>
        <v>Boston College</v>
      </c>
      <c r="D17" s="13" t="s">
        <v>24</v>
      </c>
      <c r="E17" s="29" t="s">
        <v>24</v>
      </c>
      <c r="F17" s="29">
        <v>38</v>
      </c>
      <c r="H17" s="10"/>
      <c r="I17" s="11">
        <v>16</v>
      </c>
      <c r="J17" s="10">
        <f t="shared" si="0"/>
        <v>2</v>
      </c>
      <c r="K17" s="26" t="str">
        <f t="shared" si="1"/>
        <v>X</v>
      </c>
      <c r="L17" s="11" t="str">
        <f t="shared" si="2"/>
        <v>X</v>
      </c>
    </row>
    <row r="18" spans="1:26" x14ac:dyDescent="0.35">
      <c r="B18" s="239"/>
      <c r="C18" s="21" t="str">
        <f>'Big Board'!B19</f>
        <v>NC State</v>
      </c>
      <c r="D18" s="13" t="s">
        <v>25</v>
      </c>
      <c r="E18" s="29" t="s">
        <v>25</v>
      </c>
      <c r="F18" s="29">
        <v>10</v>
      </c>
      <c r="H18" s="10"/>
      <c r="I18" s="11">
        <v>17</v>
      </c>
      <c r="J18" s="10">
        <f t="shared" si="0"/>
        <v>40</v>
      </c>
      <c r="K18" s="26" t="str">
        <f t="shared" si="1"/>
        <v>X</v>
      </c>
      <c r="L18" s="11" t="str">
        <f t="shared" si="2"/>
        <v>X</v>
      </c>
    </row>
    <row r="19" spans="1:26" x14ac:dyDescent="0.35">
      <c r="B19" s="239"/>
      <c r="C19" s="21" t="str">
        <f>'Big Board'!B20</f>
        <v>Army</v>
      </c>
      <c r="D19" s="13" t="s">
        <v>26</v>
      </c>
      <c r="E19" s="14" t="s">
        <v>26</v>
      </c>
      <c r="F19" s="29">
        <v>7</v>
      </c>
      <c r="H19" s="10"/>
      <c r="I19" s="11">
        <v>18</v>
      </c>
      <c r="J19" s="10">
        <f t="shared" si="0"/>
        <v>32</v>
      </c>
      <c r="K19" s="26" t="str">
        <f t="shared" si="1"/>
        <v>X</v>
      </c>
      <c r="L19" s="11" t="str">
        <f t="shared" si="2"/>
        <v>X</v>
      </c>
    </row>
    <row r="20" spans="1:26" x14ac:dyDescent="0.35">
      <c r="B20" s="239"/>
      <c r="C20" s="21" t="str">
        <f>'Big Board'!B21</f>
        <v>(24) Temple</v>
      </c>
      <c r="D20" s="13" t="s">
        <v>27</v>
      </c>
      <c r="E20" s="14" t="s">
        <v>64</v>
      </c>
      <c r="F20" s="29">
        <v>41</v>
      </c>
      <c r="H20" s="10"/>
      <c r="I20" s="11">
        <v>19</v>
      </c>
      <c r="J20" s="10">
        <f t="shared" si="0"/>
        <v>25</v>
      </c>
      <c r="K20" s="26" t="str">
        <f t="shared" si="1"/>
        <v>X</v>
      </c>
      <c r="L20" s="11" t="str">
        <f t="shared" si="2"/>
        <v>X</v>
      </c>
    </row>
    <row r="21" spans="1:26" x14ac:dyDescent="0.35">
      <c r="B21" s="239"/>
      <c r="C21" s="21" t="str">
        <f>'Big Board'!B22</f>
        <v>Washington State</v>
      </c>
      <c r="D21" s="13" t="s">
        <v>28</v>
      </c>
      <c r="E21" s="14" t="s">
        <v>93</v>
      </c>
      <c r="F21" s="29">
        <v>21</v>
      </c>
      <c r="H21" s="10"/>
      <c r="I21" s="11">
        <v>20</v>
      </c>
      <c r="J21" s="10">
        <f t="shared" si="0"/>
        <v>10</v>
      </c>
      <c r="K21" s="26" t="str">
        <f t="shared" si="1"/>
        <v>X</v>
      </c>
      <c r="L21" s="11" t="str">
        <f t="shared" si="2"/>
        <v>X</v>
      </c>
    </row>
    <row r="22" spans="1:26" ht="15" thickBot="1" x14ac:dyDescent="0.4">
      <c r="B22" s="239"/>
      <c r="C22" s="21" t="str">
        <f>'Big Board'!B23</f>
        <v>Baylor</v>
      </c>
      <c r="D22" s="13" t="s">
        <v>87</v>
      </c>
      <c r="E22" s="14" t="s">
        <v>87</v>
      </c>
      <c r="F22" s="29">
        <v>25</v>
      </c>
      <c r="H22" s="10"/>
      <c r="I22" s="3">
        <v>21</v>
      </c>
      <c r="J22" s="4">
        <f t="shared" si="0"/>
        <v>20</v>
      </c>
      <c r="K22" s="27" t="str">
        <f t="shared" si="1"/>
        <v>X</v>
      </c>
      <c r="L22" s="3" t="str">
        <f t="shared" si="2"/>
        <v>X</v>
      </c>
    </row>
    <row r="23" spans="1:26" ht="15" thickTop="1" x14ac:dyDescent="0.35">
      <c r="B23" s="239"/>
      <c r="C23" s="21" t="str">
        <f>'Big Board'!B24</f>
        <v>Northwestern</v>
      </c>
      <c r="D23" s="13" t="s">
        <v>29</v>
      </c>
      <c r="E23" s="14" t="s">
        <v>29</v>
      </c>
      <c r="F23" s="29">
        <v>22</v>
      </c>
      <c r="H23" s="10"/>
      <c r="I23" s="11">
        <v>22</v>
      </c>
      <c r="J23" s="10">
        <f t="shared" si="0"/>
        <v>22</v>
      </c>
      <c r="K23" s="26" t="str">
        <f t="shared" si="1"/>
        <v>X</v>
      </c>
      <c r="L23" s="11" t="str">
        <f t="shared" si="2"/>
        <v>X</v>
      </c>
    </row>
    <row r="24" spans="1:26" x14ac:dyDescent="0.35">
      <c r="B24" s="239"/>
      <c r="C24" s="21" t="str">
        <f>'Big Board'!B25</f>
        <v>Miami (FL)</v>
      </c>
      <c r="D24" s="13" t="s">
        <v>30</v>
      </c>
      <c r="E24" s="14" t="s">
        <v>30</v>
      </c>
      <c r="F24" s="29">
        <v>12</v>
      </c>
      <c r="H24" s="10"/>
      <c r="I24" s="11">
        <v>23</v>
      </c>
      <c r="J24" s="10">
        <f t="shared" si="0"/>
        <v>8</v>
      </c>
      <c r="K24" s="26" t="str">
        <f t="shared" si="1"/>
        <v>X</v>
      </c>
      <c r="L24" s="11" t="str">
        <f t="shared" si="2"/>
        <v>X</v>
      </c>
    </row>
    <row r="25" spans="1:26" x14ac:dyDescent="0.35">
      <c r="B25" s="239"/>
      <c r="C25" s="21" t="str">
        <f>'Big Board'!B26</f>
        <v>Indiana</v>
      </c>
      <c r="D25" s="13" t="s">
        <v>31</v>
      </c>
      <c r="E25" s="14" t="s">
        <v>31</v>
      </c>
      <c r="F25" s="29">
        <v>33</v>
      </c>
      <c r="H25" s="10"/>
      <c r="I25" s="11">
        <v>24</v>
      </c>
      <c r="J25" s="10">
        <f t="shared" si="0"/>
        <v>3</v>
      </c>
      <c r="K25" s="26" t="str">
        <f t="shared" si="1"/>
        <v>X</v>
      </c>
      <c r="L25" s="11" t="str">
        <f t="shared" si="2"/>
        <v>X</v>
      </c>
      <c r="P25" s="28" t="s">
        <v>4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x14ac:dyDescent="0.35">
      <c r="B26" s="239"/>
      <c r="C26" s="21" t="str">
        <f>'Big Board'!B27</f>
        <v>Kansas State</v>
      </c>
      <c r="D26" s="13" t="s">
        <v>32</v>
      </c>
      <c r="E26" s="14" t="s">
        <v>94</v>
      </c>
      <c r="F26" s="29">
        <v>19</v>
      </c>
      <c r="H26" s="10"/>
      <c r="I26" s="11">
        <v>25</v>
      </c>
      <c r="J26" s="10">
        <f t="shared" si="0"/>
        <v>21</v>
      </c>
      <c r="K26" s="26" t="str">
        <f t="shared" si="1"/>
        <v>X</v>
      </c>
      <c r="L26" s="11" t="str">
        <f t="shared" si="2"/>
        <v>X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x14ac:dyDescent="0.35">
      <c r="A27" s="21"/>
      <c r="B27" s="241"/>
      <c r="C27" s="21" t="str">
        <f>'Big Board'!B28</f>
        <v>USF</v>
      </c>
      <c r="D27" s="13" t="s">
        <v>33</v>
      </c>
      <c r="E27" s="14" t="s">
        <v>33</v>
      </c>
      <c r="F27" s="29">
        <v>11</v>
      </c>
      <c r="H27" s="10"/>
      <c r="I27" s="11">
        <v>26</v>
      </c>
      <c r="J27" s="10">
        <f t="shared" si="0"/>
        <v>29</v>
      </c>
      <c r="K27" s="26" t="str">
        <f t="shared" si="1"/>
        <v>X</v>
      </c>
      <c r="L27" s="11" t="str">
        <f t="shared" si="2"/>
        <v>X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x14ac:dyDescent="0.35">
      <c r="A28" s="21"/>
      <c r="B28" s="241"/>
      <c r="C28" s="21" t="str">
        <f>'Big Board'!B29</f>
        <v>(22) Virginia Tech</v>
      </c>
      <c r="D28" s="13" t="s">
        <v>34</v>
      </c>
      <c r="E28" s="14" t="s">
        <v>69</v>
      </c>
      <c r="F28" s="29">
        <v>35</v>
      </c>
      <c r="H28" s="10"/>
      <c r="I28" s="11">
        <v>27</v>
      </c>
      <c r="J28" s="10">
        <f t="shared" si="0"/>
        <v>1</v>
      </c>
      <c r="K28" s="26" t="str">
        <f t="shared" si="1"/>
        <v>X</v>
      </c>
      <c r="L28" s="11" t="str">
        <f t="shared" si="2"/>
        <v>X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" thickBot="1" x14ac:dyDescent="0.4">
      <c r="A29" s="21"/>
      <c r="B29" s="242"/>
      <c r="C29" s="31" t="str">
        <f>'Big Board'!B30</f>
        <v>(12) Oklahoma State</v>
      </c>
      <c r="D29" s="30" t="s">
        <v>35</v>
      </c>
      <c r="E29" s="32" t="s">
        <v>35</v>
      </c>
      <c r="F29" s="33">
        <v>1</v>
      </c>
      <c r="H29" s="10"/>
      <c r="I29" s="3">
        <v>28</v>
      </c>
      <c r="J29" s="4">
        <f t="shared" si="0"/>
        <v>12</v>
      </c>
      <c r="K29" s="27" t="str">
        <f t="shared" si="1"/>
        <v>X</v>
      </c>
      <c r="L29" s="3" t="str">
        <f t="shared" si="2"/>
        <v>X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x14ac:dyDescent="0.35">
      <c r="B30" s="238" t="s">
        <v>104</v>
      </c>
      <c r="C30" s="21" t="str">
        <f>'Big Board'!B31</f>
        <v>TCU</v>
      </c>
      <c r="D30" s="13" t="s">
        <v>36</v>
      </c>
      <c r="E30" s="14" t="s">
        <v>70</v>
      </c>
      <c r="F30" s="29">
        <v>26</v>
      </c>
      <c r="H30" s="10"/>
      <c r="I30" s="11">
        <v>29</v>
      </c>
      <c r="J30" s="10">
        <f t="shared" si="0"/>
        <v>42</v>
      </c>
      <c r="K30" s="26" t="str">
        <f t="shared" si="1"/>
        <v>X</v>
      </c>
      <c r="L30" s="11" t="str">
        <f t="shared" si="2"/>
        <v>X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x14ac:dyDescent="0.35">
      <c r="B31" s="239"/>
      <c r="C31" s="21" t="str">
        <f>'Big Board'!B32</f>
        <v>North Carolina</v>
      </c>
      <c r="D31" s="13" t="s">
        <v>37</v>
      </c>
      <c r="E31" s="14" t="s">
        <v>71</v>
      </c>
      <c r="F31" s="29">
        <v>3</v>
      </c>
      <c r="H31" s="10"/>
      <c r="I31" s="11">
        <v>30</v>
      </c>
      <c r="J31" s="10">
        <f t="shared" si="0"/>
        <v>33</v>
      </c>
      <c r="K31" s="26" t="str">
        <f t="shared" si="1"/>
        <v>X</v>
      </c>
      <c r="L31" s="11" t="str">
        <f t="shared" si="2"/>
        <v>X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x14ac:dyDescent="0.35">
      <c r="B32" s="239"/>
      <c r="C32" s="21" t="str">
        <f>'Big Board'!B33</f>
        <v>Nebraska</v>
      </c>
      <c r="D32" s="13" t="s">
        <v>38</v>
      </c>
      <c r="E32" s="14" t="s">
        <v>38</v>
      </c>
      <c r="F32" s="29">
        <v>40</v>
      </c>
      <c r="H32" s="10"/>
      <c r="I32" s="11">
        <v>31</v>
      </c>
      <c r="J32" s="10">
        <f t="shared" si="0"/>
        <v>39</v>
      </c>
      <c r="K32" s="26" t="str">
        <f t="shared" si="1"/>
        <v>X</v>
      </c>
      <c r="L32" s="11" t="str">
        <f t="shared" si="2"/>
        <v>X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2:26" x14ac:dyDescent="0.35">
      <c r="B33" s="239"/>
      <c r="C33" s="21" t="str">
        <f>'Big Board'!B34</f>
        <v>Air Force</v>
      </c>
      <c r="D33" s="13" t="s">
        <v>39</v>
      </c>
      <c r="E33" s="14" t="s">
        <v>73</v>
      </c>
      <c r="F33" s="29">
        <v>18</v>
      </c>
      <c r="H33" s="10"/>
      <c r="I33" s="11">
        <v>32</v>
      </c>
      <c r="J33" s="10">
        <f t="shared" si="0"/>
        <v>15</v>
      </c>
      <c r="K33" s="26" t="str">
        <f t="shared" si="1"/>
        <v>X</v>
      </c>
      <c r="L33" s="11" t="str">
        <f t="shared" si="2"/>
        <v>X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2:26" x14ac:dyDescent="0.35">
      <c r="B34" s="239"/>
      <c r="C34" s="21" t="str">
        <f>'Big Board'!B35</f>
        <v>(11) Florida State</v>
      </c>
      <c r="D34" s="13" t="s">
        <v>40</v>
      </c>
      <c r="E34" s="14" t="s">
        <v>40</v>
      </c>
      <c r="F34" s="29">
        <v>30</v>
      </c>
      <c r="H34" s="10"/>
      <c r="I34" s="11">
        <v>33</v>
      </c>
      <c r="J34" s="10">
        <f t="shared" si="0"/>
        <v>24</v>
      </c>
      <c r="K34" s="26" t="str">
        <f t="shared" si="1"/>
        <v>X</v>
      </c>
      <c r="L34" s="11" t="str">
        <f t="shared" si="2"/>
        <v>X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2:26" x14ac:dyDescent="0.35">
      <c r="B35" s="239"/>
      <c r="C35" s="21" t="str">
        <f>'Big Board'!B36</f>
        <v>(20) LSU</v>
      </c>
      <c r="D35" s="13" t="s">
        <v>41</v>
      </c>
      <c r="E35" s="14" t="s">
        <v>41</v>
      </c>
      <c r="F35" s="29">
        <v>36</v>
      </c>
      <c r="H35" s="10"/>
      <c r="I35" s="11">
        <v>34</v>
      </c>
      <c r="J35" s="10">
        <f t="shared" si="0"/>
        <v>6</v>
      </c>
      <c r="K35" s="26" t="str">
        <f t="shared" si="1"/>
        <v>X</v>
      </c>
      <c r="L35" s="11" t="str">
        <f t="shared" si="2"/>
        <v>X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2:26" ht="15" thickBot="1" x14ac:dyDescent="0.4">
      <c r="B36" s="239"/>
      <c r="C36" s="21" t="str">
        <f>'Big Board'!B37</f>
        <v>Georgia Tech</v>
      </c>
      <c r="D36" s="13" t="s">
        <v>42</v>
      </c>
      <c r="E36" s="14" t="s">
        <v>74</v>
      </c>
      <c r="F36" s="29">
        <v>13</v>
      </c>
      <c r="H36" s="10"/>
      <c r="I36" s="3">
        <v>35</v>
      </c>
      <c r="J36" s="4">
        <f t="shared" si="0"/>
        <v>27</v>
      </c>
      <c r="K36" s="27" t="str">
        <f t="shared" si="1"/>
        <v>X</v>
      </c>
      <c r="L36" s="3" t="str">
        <f t="shared" si="2"/>
        <v>X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2:26" ht="15" thickTop="1" x14ac:dyDescent="0.35">
      <c r="B37" s="239"/>
      <c r="C37" s="21" t="str">
        <f>'Big Board'!B38</f>
        <v>(4) Washington</v>
      </c>
      <c r="D37" s="13" t="s">
        <v>43</v>
      </c>
      <c r="E37" s="14" t="s">
        <v>43</v>
      </c>
      <c r="F37" s="29">
        <v>39</v>
      </c>
      <c r="H37" s="10"/>
      <c r="I37" s="11">
        <v>36</v>
      </c>
      <c r="J37" s="10">
        <f t="shared" si="0"/>
        <v>34</v>
      </c>
      <c r="K37" s="26" t="str">
        <f t="shared" si="1"/>
        <v>X</v>
      </c>
      <c r="L37" s="11" t="str">
        <f t="shared" si="2"/>
        <v>X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2:26" x14ac:dyDescent="0.35">
      <c r="B38" s="239"/>
      <c r="C38" s="21" t="str">
        <f>'Big Board'!B39</f>
        <v>(3) Ohio State</v>
      </c>
      <c r="D38" s="13" t="s">
        <v>44</v>
      </c>
      <c r="E38" s="14" t="s">
        <v>97</v>
      </c>
      <c r="F38" s="11">
        <v>2</v>
      </c>
      <c r="H38" s="10"/>
      <c r="I38" s="11">
        <v>37</v>
      </c>
      <c r="J38" s="10">
        <f t="shared" si="0"/>
        <v>4</v>
      </c>
      <c r="K38" s="26" t="str">
        <f t="shared" si="1"/>
        <v>X</v>
      </c>
      <c r="L38" s="11" t="str">
        <f t="shared" si="2"/>
        <v>X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2:26" x14ac:dyDescent="0.35">
      <c r="B39" s="239"/>
      <c r="C39" s="21" t="str">
        <f>'Big Board'!B40</f>
        <v>(17) Florida</v>
      </c>
      <c r="D39" s="13" t="s">
        <v>45</v>
      </c>
      <c r="E39" s="14" t="s">
        <v>10</v>
      </c>
      <c r="F39" s="29">
        <v>15</v>
      </c>
      <c r="H39" s="10"/>
      <c r="I39" s="11">
        <v>38</v>
      </c>
      <c r="J39" s="10">
        <f t="shared" si="0"/>
        <v>16</v>
      </c>
      <c r="K39" s="26" t="str">
        <f t="shared" si="1"/>
        <v>X</v>
      </c>
      <c r="L39" s="11" t="str">
        <f t="shared" si="2"/>
        <v>X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2:26" x14ac:dyDescent="0.35">
      <c r="B40" s="239"/>
      <c r="C40" s="10" t="str">
        <f>'Big Board'!B41</f>
        <v>(15) Western Michigan</v>
      </c>
      <c r="D40" s="13" t="s">
        <v>46</v>
      </c>
      <c r="E40" s="29" t="s">
        <v>46</v>
      </c>
      <c r="F40" s="14">
        <v>31</v>
      </c>
      <c r="H40" s="10"/>
      <c r="I40" s="11">
        <v>39</v>
      </c>
      <c r="J40" s="10">
        <f t="shared" si="0"/>
        <v>36</v>
      </c>
      <c r="K40" s="26" t="str">
        <f t="shared" si="1"/>
        <v>X</v>
      </c>
      <c r="L40" s="11" t="str">
        <f t="shared" si="2"/>
        <v>X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2:26" x14ac:dyDescent="0.35">
      <c r="B41" s="239"/>
      <c r="C41" s="10" t="str">
        <f>'Big Board'!B42</f>
        <v>(9) USC</v>
      </c>
      <c r="D41" s="13" t="s">
        <v>83</v>
      </c>
      <c r="E41" s="14" t="s">
        <v>82</v>
      </c>
      <c r="F41" s="14">
        <v>17</v>
      </c>
      <c r="H41" s="10"/>
      <c r="I41" s="11">
        <v>40</v>
      </c>
      <c r="J41" s="10">
        <f t="shared" si="0"/>
        <v>31</v>
      </c>
      <c r="K41" s="26" t="str">
        <f t="shared" si="1"/>
        <v>X</v>
      </c>
      <c r="L41" s="11" t="str">
        <f t="shared" si="2"/>
        <v>X</v>
      </c>
    </row>
    <row r="42" spans="2:26" ht="15" thickBot="1" x14ac:dyDescent="0.4">
      <c r="B42" s="240"/>
      <c r="C42" s="18" t="str">
        <f>'Big Board'!B43</f>
        <v>(14) Auburn</v>
      </c>
      <c r="D42" s="18" t="s">
        <v>47</v>
      </c>
      <c r="E42" s="15" t="s">
        <v>47</v>
      </c>
      <c r="F42" s="19">
        <v>42</v>
      </c>
      <c r="H42" s="10"/>
      <c r="I42" s="11">
        <v>41</v>
      </c>
      <c r="J42" s="10">
        <f t="shared" si="0"/>
        <v>19</v>
      </c>
      <c r="K42" s="26" t="str">
        <f t="shared" si="1"/>
        <v>X</v>
      </c>
      <c r="L42" s="11" t="str">
        <f t="shared" si="2"/>
        <v>X</v>
      </c>
    </row>
    <row r="43" spans="2:26" ht="15" thickBot="1" x14ac:dyDescent="0.4">
      <c r="C43" s="23" t="str">
        <f>E37</f>
        <v>(1) Alabama</v>
      </c>
      <c r="D43" s="23" t="str">
        <f>E38</f>
        <v>(3) Ohio State</v>
      </c>
      <c r="E43" s="20" t="s">
        <v>43</v>
      </c>
      <c r="F43" s="16">
        <v>29</v>
      </c>
      <c r="H43" s="10"/>
      <c r="I43" s="3">
        <v>42</v>
      </c>
      <c r="J43" s="4">
        <f t="shared" si="0"/>
        <v>41</v>
      </c>
      <c r="K43" s="27" t="str">
        <f t="shared" si="1"/>
        <v>X</v>
      </c>
      <c r="L43" s="3" t="str">
        <f t="shared" si="2"/>
        <v>X</v>
      </c>
    </row>
    <row r="44" spans="2:26" ht="15" thickTop="1" x14ac:dyDescent="0.35">
      <c r="C44" s="10"/>
      <c r="D44" s="10"/>
      <c r="E44" s="10"/>
      <c r="F44" s="10"/>
    </row>
    <row r="45" spans="2:26" x14ac:dyDescent="0.35">
      <c r="C45" s="10"/>
      <c r="D45" s="10"/>
      <c r="E45" s="10"/>
      <c r="F45" s="10"/>
    </row>
    <row r="46" spans="2:26" x14ac:dyDescent="0.35">
      <c r="C46" s="10"/>
      <c r="D46" s="10"/>
      <c r="E46" s="10"/>
      <c r="F46" s="10"/>
    </row>
    <row r="47" spans="2:26" x14ac:dyDescent="0.35">
      <c r="C47" s="10"/>
      <c r="D47" s="10"/>
      <c r="E47" s="10"/>
      <c r="F47" s="10"/>
    </row>
    <row r="48" spans="2:26" x14ac:dyDescent="0.35">
      <c r="C48" s="10"/>
      <c r="D48" s="10"/>
      <c r="E48" s="10"/>
      <c r="F48" s="10"/>
    </row>
  </sheetData>
  <mergeCells count="5">
    <mergeCell ref="N3:O4"/>
    <mergeCell ref="P3:Q4"/>
    <mergeCell ref="B2:B14"/>
    <mergeCell ref="B15:B29"/>
    <mergeCell ref="B30:B42"/>
  </mergeCells>
  <conditionalFormatting sqref="F2:F43">
    <cfRule type="duplicateValues" dxfId="130" priority="1"/>
  </conditionalFormatting>
  <conditionalFormatting sqref="F2:F11">
    <cfRule type="duplicateValues" dxfId="129" priority="2"/>
  </conditionalFormatting>
  <dataValidations count="3">
    <dataValidation type="list" allowBlank="1" showInputMessage="1" showErrorMessage="1" sqref="E3:E43">
      <formula1>C3:D3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16" zoomScaleNormal="16" workbookViewId="0"/>
  </sheetViews>
  <sheetFormatPr defaultColWidth="9.1796875" defaultRowHeight="46" x14ac:dyDescent="1"/>
  <cols>
    <col min="1" max="2" width="9.1796875" style="53"/>
    <col min="3" max="3" width="47.453125" style="53" customWidth="1"/>
    <col min="4" max="4" width="42" style="53" customWidth="1"/>
    <col min="5" max="5" width="62" style="53" customWidth="1"/>
    <col min="6" max="6" width="44.81640625" style="53" customWidth="1"/>
    <col min="7" max="8" width="9.1796875" style="53"/>
    <col min="9" max="9" width="36.453125" style="53" customWidth="1"/>
    <col min="10" max="10" width="6.453125" style="53" hidden="1" customWidth="1"/>
    <col min="11" max="11" width="8.7265625" style="53" hidden="1" customWidth="1"/>
    <col min="12" max="13" width="39.1796875" style="53" customWidth="1"/>
    <col min="14" max="14" width="76.54296875" style="53" customWidth="1"/>
    <col min="15" max="15" width="8.81640625" style="53" customWidth="1"/>
    <col min="16" max="16" width="9.1796875" style="53"/>
    <col min="17" max="17" width="12.453125" style="53" customWidth="1"/>
    <col min="18" max="20" width="9.1796875" style="53"/>
    <col min="21" max="21" width="8.7265625" style="53" customWidth="1"/>
    <col min="22" max="16384" width="9.1796875" style="53"/>
  </cols>
  <sheetData>
    <row r="1" spans="1:18" ht="47" thickTop="1" thickBot="1" x14ac:dyDescent="1.05">
      <c r="A1" s="53" t="s">
        <v>4</v>
      </c>
      <c r="C1" s="112" t="s">
        <v>5</v>
      </c>
      <c r="D1" s="113" t="s">
        <v>78</v>
      </c>
      <c r="E1" s="114" t="s">
        <v>2</v>
      </c>
      <c r="F1" s="115" t="s">
        <v>3</v>
      </c>
      <c r="I1" s="57" t="s">
        <v>6</v>
      </c>
      <c r="J1" s="57"/>
      <c r="K1" s="57"/>
      <c r="L1" s="57"/>
      <c r="O1" s="58"/>
      <c r="P1" s="58"/>
    </row>
    <row r="2" spans="1:18" ht="47" thickTop="1" thickBot="1" x14ac:dyDescent="1.05">
      <c r="B2" s="266" t="s">
        <v>102</v>
      </c>
      <c r="C2" s="116" t="s">
        <v>48</v>
      </c>
      <c r="D2" s="117" t="s">
        <v>91</v>
      </c>
      <c r="E2" s="118" t="s">
        <v>48</v>
      </c>
      <c r="F2" s="119">
        <v>5</v>
      </c>
      <c r="I2" s="59">
        <v>1</v>
      </c>
      <c r="J2" s="53">
        <f>MATCH(I2,$F$2:$F$43,0)</f>
        <v>6</v>
      </c>
      <c r="K2" s="60" t="str">
        <f>IF(J2&gt;=0,"X","")</f>
        <v>X</v>
      </c>
      <c r="L2" s="59" t="str">
        <f>IFERROR(K2,"Unused")</f>
        <v>X</v>
      </c>
      <c r="O2" s="61"/>
      <c r="P2" s="61"/>
    </row>
    <row r="3" spans="1:18" x14ac:dyDescent="1">
      <c r="B3" s="267"/>
      <c r="C3" s="120" t="s">
        <v>49</v>
      </c>
      <c r="D3" s="121" t="s">
        <v>14</v>
      </c>
      <c r="E3" s="122" t="s">
        <v>49</v>
      </c>
      <c r="F3" s="123">
        <v>11</v>
      </c>
      <c r="I3" s="59">
        <v>2</v>
      </c>
      <c r="J3" s="53">
        <f t="shared" ref="J3:J43" si="0">MATCH(I3,$F$2:$F$43,0)</f>
        <v>12</v>
      </c>
      <c r="K3" s="60" t="str">
        <f t="shared" ref="K3:K43" si="1">IF(J3&gt;=0,"X","")</f>
        <v>X</v>
      </c>
      <c r="L3" s="59" t="str">
        <f t="shared" ref="L3:L43" si="2">IFERROR(K3,"Unused")</f>
        <v>X</v>
      </c>
      <c r="N3" s="260" t="s">
        <v>114</v>
      </c>
      <c r="O3" s="261"/>
      <c r="P3" s="261"/>
      <c r="Q3" s="264"/>
    </row>
    <row r="4" spans="1:18" ht="46.5" thickBot="1" x14ac:dyDescent="1.05">
      <c r="B4" s="267"/>
      <c r="C4" s="124" t="s">
        <v>50</v>
      </c>
      <c r="D4" s="125" t="s">
        <v>90</v>
      </c>
      <c r="E4" s="126" t="s">
        <v>50</v>
      </c>
      <c r="F4" s="127">
        <v>12</v>
      </c>
      <c r="I4" s="59">
        <v>3</v>
      </c>
      <c r="J4" s="53">
        <f t="shared" si="0"/>
        <v>16</v>
      </c>
      <c r="K4" s="60" t="str">
        <f t="shared" si="1"/>
        <v>X</v>
      </c>
      <c r="L4" s="59" t="str">
        <f t="shared" si="2"/>
        <v>X</v>
      </c>
      <c r="N4" s="262"/>
      <c r="O4" s="263"/>
      <c r="P4" s="263"/>
      <c r="Q4" s="265"/>
    </row>
    <row r="5" spans="1:18" x14ac:dyDescent="1">
      <c r="B5" s="267"/>
      <c r="C5" s="120" t="s">
        <v>92</v>
      </c>
      <c r="D5" s="121" t="s">
        <v>15</v>
      </c>
      <c r="E5" s="122" t="s">
        <v>15</v>
      </c>
      <c r="F5" s="123">
        <v>7</v>
      </c>
      <c r="I5" s="59">
        <v>4</v>
      </c>
      <c r="J5" s="53">
        <f t="shared" si="0"/>
        <v>9</v>
      </c>
      <c r="K5" s="60" t="str">
        <f t="shared" si="1"/>
        <v>X</v>
      </c>
      <c r="L5" s="59" t="str">
        <f t="shared" si="2"/>
        <v>X</v>
      </c>
    </row>
    <row r="6" spans="1:18" x14ac:dyDescent="1">
      <c r="B6" s="267"/>
      <c r="C6" s="124" t="s">
        <v>51</v>
      </c>
      <c r="D6" s="125" t="s">
        <v>89</v>
      </c>
      <c r="E6" s="126" t="s">
        <v>89</v>
      </c>
      <c r="F6" s="127">
        <v>10</v>
      </c>
      <c r="H6" s="54"/>
      <c r="I6" s="56">
        <v>5</v>
      </c>
      <c r="J6" s="54">
        <f t="shared" si="0"/>
        <v>1</v>
      </c>
      <c r="K6" s="62" t="str">
        <f t="shared" si="1"/>
        <v>X</v>
      </c>
      <c r="L6" s="56" t="str">
        <f t="shared" si="2"/>
        <v>X</v>
      </c>
    </row>
    <row r="7" spans="1:18" x14ac:dyDescent="1">
      <c r="B7" s="267"/>
      <c r="C7" s="120" t="s">
        <v>52</v>
      </c>
      <c r="D7" s="121" t="s">
        <v>16</v>
      </c>
      <c r="E7" s="122" t="s">
        <v>52</v>
      </c>
      <c r="F7" s="123">
        <v>1</v>
      </c>
      <c r="H7" s="54"/>
      <c r="I7" s="56">
        <v>6</v>
      </c>
      <c r="J7" s="54">
        <f t="shared" si="0"/>
        <v>8</v>
      </c>
      <c r="K7" s="62" t="str">
        <f t="shared" si="1"/>
        <v>X</v>
      </c>
      <c r="L7" s="56" t="str">
        <f t="shared" si="2"/>
        <v>X</v>
      </c>
    </row>
    <row r="8" spans="1:18" ht="46.5" thickBot="1" x14ac:dyDescent="1.05">
      <c r="B8" s="267"/>
      <c r="C8" s="124" t="s">
        <v>53</v>
      </c>
      <c r="D8" s="125" t="s">
        <v>17</v>
      </c>
      <c r="E8" s="126" t="s">
        <v>53</v>
      </c>
      <c r="F8" s="127">
        <v>35</v>
      </c>
      <c r="H8" s="54"/>
      <c r="I8" s="63">
        <v>7</v>
      </c>
      <c r="J8" s="57">
        <f t="shared" si="0"/>
        <v>4</v>
      </c>
      <c r="K8" s="64" t="str">
        <f t="shared" si="1"/>
        <v>X</v>
      </c>
      <c r="L8" s="63" t="str">
        <f t="shared" si="2"/>
        <v>X</v>
      </c>
    </row>
    <row r="9" spans="1:18" ht="46.5" thickTop="1" x14ac:dyDescent="1">
      <c r="B9" s="267"/>
      <c r="C9" s="120" t="s">
        <v>54</v>
      </c>
      <c r="D9" s="121" t="s">
        <v>81</v>
      </c>
      <c r="E9" s="122" t="s">
        <v>81</v>
      </c>
      <c r="F9" s="123">
        <v>6</v>
      </c>
      <c r="H9" s="54"/>
      <c r="I9" s="56">
        <v>8</v>
      </c>
      <c r="J9" s="54">
        <f t="shared" si="0"/>
        <v>13</v>
      </c>
      <c r="K9" s="62" t="str">
        <f t="shared" si="1"/>
        <v>X</v>
      </c>
      <c r="L9" s="56" t="str">
        <f t="shared" si="2"/>
        <v>X</v>
      </c>
    </row>
    <row r="10" spans="1:18" x14ac:dyDescent="1">
      <c r="B10" s="267"/>
      <c r="C10" s="124" t="s">
        <v>55</v>
      </c>
      <c r="D10" s="125" t="s">
        <v>18</v>
      </c>
      <c r="E10" s="126" t="s">
        <v>55</v>
      </c>
      <c r="F10" s="127">
        <v>4</v>
      </c>
      <c r="H10" s="54"/>
      <c r="I10" s="56">
        <v>9</v>
      </c>
      <c r="J10" s="54">
        <f t="shared" si="0"/>
        <v>17</v>
      </c>
      <c r="K10" s="62" t="str">
        <f t="shared" si="1"/>
        <v>X</v>
      </c>
      <c r="L10" s="56" t="str">
        <f t="shared" si="2"/>
        <v>X</v>
      </c>
      <c r="R10" s="53" t="s">
        <v>4</v>
      </c>
    </row>
    <row r="11" spans="1:18" x14ac:dyDescent="1">
      <c r="B11" s="267"/>
      <c r="C11" s="120" t="s">
        <v>98</v>
      </c>
      <c r="D11" s="121" t="s">
        <v>19</v>
      </c>
      <c r="E11" s="122" t="s">
        <v>98</v>
      </c>
      <c r="F11" s="123">
        <v>39</v>
      </c>
      <c r="H11" s="54"/>
      <c r="I11" s="56">
        <v>10</v>
      </c>
      <c r="J11" s="54">
        <f t="shared" si="0"/>
        <v>5</v>
      </c>
      <c r="K11" s="62" t="str">
        <f t="shared" si="1"/>
        <v>X</v>
      </c>
      <c r="L11" s="56" t="str">
        <f t="shared" si="2"/>
        <v>X</v>
      </c>
    </row>
    <row r="12" spans="1:18" x14ac:dyDescent="1">
      <c r="B12" s="267"/>
      <c r="C12" s="124" t="s">
        <v>56</v>
      </c>
      <c r="D12" s="125" t="s">
        <v>20</v>
      </c>
      <c r="E12" s="126" t="s">
        <v>56</v>
      </c>
      <c r="F12" s="127">
        <v>15</v>
      </c>
      <c r="H12" s="54"/>
      <c r="I12" s="56">
        <v>11</v>
      </c>
      <c r="J12" s="54">
        <f t="shared" si="0"/>
        <v>2</v>
      </c>
      <c r="K12" s="62" t="str">
        <f t="shared" si="1"/>
        <v>X</v>
      </c>
      <c r="L12" s="56" t="str">
        <f t="shared" si="2"/>
        <v>X</v>
      </c>
    </row>
    <row r="13" spans="1:18" x14ac:dyDescent="1">
      <c r="B13" s="267"/>
      <c r="C13" s="120" t="s">
        <v>57</v>
      </c>
      <c r="D13" s="121" t="s">
        <v>21</v>
      </c>
      <c r="E13" s="122" t="s">
        <v>21</v>
      </c>
      <c r="F13" s="123">
        <v>2</v>
      </c>
      <c r="H13" s="54"/>
      <c r="I13" s="56">
        <v>12</v>
      </c>
      <c r="J13" s="54">
        <f t="shared" si="0"/>
        <v>3</v>
      </c>
      <c r="K13" s="62" t="str">
        <f t="shared" si="1"/>
        <v>X</v>
      </c>
      <c r="L13" s="56" t="str">
        <f t="shared" si="2"/>
        <v>X</v>
      </c>
    </row>
    <row r="14" spans="1:18" ht="46.5" thickBot="1" x14ac:dyDescent="1.05">
      <c r="B14" s="268"/>
      <c r="C14" s="124" t="s">
        <v>58</v>
      </c>
      <c r="D14" s="125" t="s">
        <v>22</v>
      </c>
      <c r="E14" s="126" t="s">
        <v>58</v>
      </c>
      <c r="F14" s="127">
        <v>8</v>
      </c>
      <c r="H14" s="54"/>
      <c r="I14" s="56">
        <v>13</v>
      </c>
      <c r="J14" s="54">
        <f t="shared" si="0"/>
        <v>14</v>
      </c>
      <c r="K14" s="62" t="str">
        <f t="shared" si="1"/>
        <v>X</v>
      </c>
      <c r="L14" s="56" t="str">
        <f t="shared" si="2"/>
        <v>X</v>
      </c>
      <c r="Q14" s="53" t="s">
        <v>4</v>
      </c>
    </row>
    <row r="15" spans="1:18" ht="46.5" thickBot="1" x14ac:dyDescent="1.05">
      <c r="B15" s="266" t="s">
        <v>103</v>
      </c>
      <c r="C15" s="128" t="s">
        <v>59</v>
      </c>
      <c r="D15" s="129" t="s">
        <v>23</v>
      </c>
      <c r="E15" s="130" t="s">
        <v>23</v>
      </c>
      <c r="F15" s="131">
        <v>13</v>
      </c>
      <c r="H15" s="54"/>
      <c r="I15" s="63">
        <v>14</v>
      </c>
      <c r="J15" s="57">
        <f t="shared" si="0"/>
        <v>21</v>
      </c>
      <c r="K15" s="64" t="str">
        <f t="shared" si="1"/>
        <v>X</v>
      </c>
      <c r="L15" s="63" t="str">
        <f t="shared" si="2"/>
        <v>X</v>
      </c>
    </row>
    <row r="16" spans="1:18" ht="46.5" thickTop="1" x14ac:dyDescent="1">
      <c r="B16" s="267"/>
      <c r="C16" s="124" t="s">
        <v>60</v>
      </c>
      <c r="D16" s="125" t="s">
        <v>88</v>
      </c>
      <c r="E16" s="126" t="s">
        <v>88</v>
      </c>
      <c r="F16" s="127">
        <v>28</v>
      </c>
      <c r="H16" s="54"/>
      <c r="I16" s="56">
        <v>15</v>
      </c>
      <c r="J16" s="54">
        <f t="shared" si="0"/>
        <v>11</v>
      </c>
      <c r="K16" s="62" t="str">
        <f t="shared" si="1"/>
        <v>X</v>
      </c>
      <c r="L16" s="56" t="str">
        <f t="shared" si="2"/>
        <v>X</v>
      </c>
    </row>
    <row r="17" spans="1:12" x14ac:dyDescent="1">
      <c r="B17" s="267"/>
      <c r="C17" s="120" t="s">
        <v>61</v>
      </c>
      <c r="D17" s="121" t="s">
        <v>24</v>
      </c>
      <c r="E17" s="122" t="s">
        <v>61</v>
      </c>
      <c r="F17" s="123">
        <v>3</v>
      </c>
      <c r="H17" s="54"/>
      <c r="I17" s="56">
        <v>16</v>
      </c>
      <c r="J17" s="54">
        <f t="shared" si="0"/>
        <v>25</v>
      </c>
      <c r="K17" s="62" t="str">
        <f t="shared" si="1"/>
        <v>X</v>
      </c>
      <c r="L17" s="56" t="str">
        <f t="shared" si="2"/>
        <v>X</v>
      </c>
    </row>
    <row r="18" spans="1:12" x14ac:dyDescent="1">
      <c r="B18" s="267"/>
      <c r="C18" s="124" t="s">
        <v>62</v>
      </c>
      <c r="D18" s="125" t="s">
        <v>25</v>
      </c>
      <c r="E18" s="126" t="s">
        <v>25</v>
      </c>
      <c r="F18" s="127">
        <v>9</v>
      </c>
      <c r="H18" s="54"/>
      <c r="I18" s="56">
        <v>17</v>
      </c>
      <c r="J18" s="54">
        <f t="shared" si="0"/>
        <v>27</v>
      </c>
      <c r="K18" s="62" t="str">
        <f t="shared" si="1"/>
        <v>X</v>
      </c>
      <c r="L18" s="56" t="str">
        <f t="shared" si="2"/>
        <v>X</v>
      </c>
    </row>
    <row r="19" spans="1:12" x14ac:dyDescent="1">
      <c r="B19" s="267"/>
      <c r="C19" s="120" t="s">
        <v>63</v>
      </c>
      <c r="D19" s="121" t="s">
        <v>26</v>
      </c>
      <c r="E19" s="122" t="s">
        <v>26</v>
      </c>
      <c r="F19" s="123">
        <v>19</v>
      </c>
      <c r="H19" s="54"/>
      <c r="I19" s="56">
        <v>18</v>
      </c>
      <c r="J19" s="54">
        <f t="shared" si="0"/>
        <v>29</v>
      </c>
      <c r="K19" s="62" t="str">
        <f t="shared" si="1"/>
        <v>X</v>
      </c>
      <c r="L19" s="56" t="str">
        <f t="shared" si="2"/>
        <v>X</v>
      </c>
    </row>
    <row r="20" spans="1:12" x14ac:dyDescent="1">
      <c r="B20" s="267"/>
      <c r="C20" s="124" t="s">
        <v>64</v>
      </c>
      <c r="D20" s="125" t="s">
        <v>27</v>
      </c>
      <c r="E20" s="126" t="s">
        <v>64</v>
      </c>
      <c r="F20" s="127">
        <v>34</v>
      </c>
      <c r="H20" s="54"/>
      <c r="I20" s="56">
        <v>19</v>
      </c>
      <c r="J20" s="54">
        <f t="shared" si="0"/>
        <v>18</v>
      </c>
      <c r="K20" s="62" t="str">
        <f t="shared" si="1"/>
        <v>X</v>
      </c>
      <c r="L20" s="56" t="str">
        <f t="shared" si="2"/>
        <v>X</v>
      </c>
    </row>
    <row r="21" spans="1:12" x14ac:dyDescent="1">
      <c r="B21" s="267"/>
      <c r="C21" s="120" t="s">
        <v>93</v>
      </c>
      <c r="D21" s="121" t="s">
        <v>28</v>
      </c>
      <c r="E21" s="122" t="s">
        <v>93</v>
      </c>
      <c r="F21" s="123">
        <v>33</v>
      </c>
      <c r="H21" s="54"/>
      <c r="I21" s="56">
        <v>20</v>
      </c>
      <c r="J21" s="54">
        <f t="shared" si="0"/>
        <v>28</v>
      </c>
      <c r="K21" s="62" t="str">
        <f t="shared" si="1"/>
        <v>X</v>
      </c>
      <c r="L21" s="56" t="str">
        <f t="shared" si="2"/>
        <v>X</v>
      </c>
    </row>
    <row r="22" spans="1:12" ht="46.5" thickBot="1" x14ac:dyDescent="1.05">
      <c r="B22" s="267"/>
      <c r="C22" s="124" t="s">
        <v>65</v>
      </c>
      <c r="D22" s="125" t="s">
        <v>87</v>
      </c>
      <c r="E22" s="126" t="s">
        <v>65</v>
      </c>
      <c r="F22" s="127">
        <v>14</v>
      </c>
      <c r="H22" s="54"/>
      <c r="I22" s="63">
        <v>21</v>
      </c>
      <c r="J22" s="57">
        <f t="shared" si="0"/>
        <v>40</v>
      </c>
      <c r="K22" s="64" t="str">
        <f t="shared" si="1"/>
        <v>X</v>
      </c>
      <c r="L22" s="63" t="str">
        <f t="shared" si="2"/>
        <v>X</v>
      </c>
    </row>
    <row r="23" spans="1:12" ht="46.5" thickTop="1" x14ac:dyDescent="1">
      <c r="B23" s="267"/>
      <c r="C23" s="120" t="s">
        <v>66</v>
      </c>
      <c r="D23" s="121" t="s">
        <v>29</v>
      </c>
      <c r="E23" s="122" t="s">
        <v>29</v>
      </c>
      <c r="F23" s="123">
        <v>38</v>
      </c>
      <c r="H23" s="54"/>
      <c r="I23" s="56">
        <v>22</v>
      </c>
      <c r="J23" s="54">
        <f t="shared" si="0"/>
        <v>31</v>
      </c>
      <c r="K23" s="62" t="str">
        <f t="shared" si="1"/>
        <v>X</v>
      </c>
      <c r="L23" s="56" t="str">
        <f t="shared" si="2"/>
        <v>X</v>
      </c>
    </row>
    <row r="24" spans="1:12" x14ac:dyDescent="1">
      <c r="B24" s="267"/>
      <c r="C24" s="124" t="s">
        <v>80</v>
      </c>
      <c r="D24" s="125" t="s">
        <v>30</v>
      </c>
      <c r="E24" s="126" t="s">
        <v>30</v>
      </c>
      <c r="F24" s="127">
        <v>27</v>
      </c>
      <c r="H24" s="54"/>
      <c r="I24" s="56">
        <v>23</v>
      </c>
      <c r="J24" s="54">
        <f t="shared" si="0"/>
        <v>38</v>
      </c>
      <c r="K24" s="62" t="str">
        <f t="shared" si="1"/>
        <v>X</v>
      </c>
      <c r="L24" s="56" t="str">
        <f t="shared" si="2"/>
        <v>X</v>
      </c>
    </row>
    <row r="25" spans="1:12" x14ac:dyDescent="1">
      <c r="B25" s="267"/>
      <c r="C25" s="120" t="s">
        <v>67</v>
      </c>
      <c r="D25" s="121" t="s">
        <v>31</v>
      </c>
      <c r="E25" s="122" t="s">
        <v>31</v>
      </c>
      <c r="F25" s="123">
        <v>37</v>
      </c>
      <c r="H25" s="54"/>
      <c r="I25" s="56">
        <v>24</v>
      </c>
      <c r="J25" s="54">
        <f t="shared" si="0"/>
        <v>37</v>
      </c>
      <c r="K25" s="62" t="str">
        <f t="shared" si="1"/>
        <v>X</v>
      </c>
      <c r="L25" s="56" t="str">
        <f t="shared" si="2"/>
        <v>X</v>
      </c>
    </row>
    <row r="26" spans="1:12" x14ac:dyDescent="1">
      <c r="B26" s="267"/>
      <c r="C26" s="124" t="s">
        <v>94</v>
      </c>
      <c r="D26" s="125" t="s">
        <v>32</v>
      </c>
      <c r="E26" s="126" t="s">
        <v>94</v>
      </c>
      <c r="F26" s="127">
        <v>16</v>
      </c>
      <c r="H26" s="54"/>
      <c r="I26" s="56">
        <v>25</v>
      </c>
      <c r="J26" s="54">
        <f t="shared" si="0"/>
        <v>26</v>
      </c>
      <c r="K26" s="62" t="str">
        <f t="shared" si="1"/>
        <v>X</v>
      </c>
      <c r="L26" s="56" t="str">
        <f t="shared" si="2"/>
        <v>X</v>
      </c>
    </row>
    <row r="27" spans="1:12" x14ac:dyDescent="1">
      <c r="B27" s="267"/>
      <c r="C27" s="120" t="s">
        <v>68</v>
      </c>
      <c r="D27" s="121" t="s">
        <v>33</v>
      </c>
      <c r="E27" s="122" t="s">
        <v>68</v>
      </c>
      <c r="F27" s="123">
        <v>25</v>
      </c>
      <c r="H27" s="54"/>
      <c r="I27" s="56">
        <v>26</v>
      </c>
      <c r="J27" s="54">
        <f t="shared" si="0"/>
        <v>39</v>
      </c>
      <c r="K27" s="62" t="str">
        <f t="shared" si="1"/>
        <v>X</v>
      </c>
      <c r="L27" s="56" t="str">
        <f t="shared" si="2"/>
        <v>X</v>
      </c>
    </row>
    <row r="28" spans="1:12" x14ac:dyDescent="1">
      <c r="A28" s="55"/>
      <c r="B28" s="269"/>
      <c r="C28" s="124" t="s">
        <v>69</v>
      </c>
      <c r="D28" s="125" t="s">
        <v>34</v>
      </c>
      <c r="E28" s="126" t="s">
        <v>69</v>
      </c>
      <c r="F28" s="127">
        <v>17</v>
      </c>
      <c r="H28" s="54"/>
      <c r="I28" s="56">
        <v>27</v>
      </c>
      <c r="J28" s="54">
        <f t="shared" si="0"/>
        <v>23</v>
      </c>
      <c r="K28" s="62" t="str">
        <f t="shared" si="1"/>
        <v>X</v>
      </c>
      <c r="L28" s="56" t="str">
        <f t="shared" si="2"/>
        <v>X</v>
      </c>
    </row>
    <row r="29" spans="1:12" ht="46.5" thickBot="1" x14ac:dyDescent="1.05">
      <c r="A29" s="55"/>
      <c r="B29" s="270"/>
      <c r="C29" s="120" t="s">
        <v>95</v>
      </c>
      <c r="D29" s="121" t="s">
        <v>35</v>
      </c>
      <c r="E29" s="122" t="s">
        <v>35</v>
      </c>
      <c r="F29" s="123">
        <v>20</v>
      </c>
      <c r="H29" s="54"/>
      <c r="I29" s="63">
        <v>28</v>
      </c>
      <c r="J29" s="57">
        <f t="shared" si="0"/>
        <v>15</v>
      </c>
      <c r="K29" s="64" t="str">
        <f t="shared" si="1"/>
        <v>X</v>
      </c>
      <c r="L29" s="63" t="str">
        <f t="shared" si="2"/>
        <v>X</v>
      </c>
    </row>
    <row r="30" spans="1:12" x14ac:dyDescent="1">
      <c r="B30" s="266" t="s">
        <v>104</v>
      </c>
      <c r="C30" s="132" t="s">
        <v>70</v>
      </c>
      <c r="D30" s="117" t="s">
        <v>36</v>
      </c>
      <c r="E30" s="133" t="s">
        <v>70</v>
      </c>
      <c r="F30" s="119">
        <v>18</v>
      </c>
      <c r="H30" s="54"/>
      <c r="I30" s="56">
        <v>29</v>
      </c>
      <c r="J30" s="54">
        <f t="shared" si="0"/>
        <v>30</v>
      </c>
      <c r="K30" s="62" t="str">
        <f t="shared" si="1"/>
        <v>X</v>
      </c>
      <c r="L30" s="56" t="str">
        <f t="shared" si="2"/>
        <v>X</v>
      </c>
    </row>
    <row r="31" spans="1:12" x14ac:dyDescent="1">
      <c r="B31" s="267"/>
      <c r="C31" s="120" t="s">
        <v>71</v>
      </c>
      <c r="D31" s="121" t="s">
        <v>37</v>
      </c>
      <c r="E31" s="122" t="s">
        <v>37</v>
      </c>
      <c r="F31" s="123">
        <v>29</v>
      </c>
      <c r="H31" s="54"/>
      <c r="I31" s="56">
        <v>30</v>
      </c>
      <c r="J31" s="54">
        <f t="shared" si="0"/>
        <v>32</v>
      </c>
      <c r="K31" s="62" t="str">
        <f t="shared" si="1"/>
        <v>X</v>
      </c>
      <c r="L31" s="56" t="str">
        <f t="shared" si="2"/>
        <v>X</v>
      </c>
    </row>
    <row r="32" spans="1:12" x14ac:dyDescent="1">
      <c r="B32" s="267"/>
      <c r="C32" s="124" t="s">
        <v>72</v>
      </c>
      <c r="D32" s="125" t="s">
        <v>38</v>
      </c>
      <c r="E32" s="126" t="s">
        <v>72</v>
      </c>
      <c r="F32" s="127">
        <v>22</v>
      </c>
      <c r="H32" s="54"/>
      <c r="I32" s="56">
        <v>31</v>
      </c>
      <c r="J32" s="54">
        <f t="shared" si="0"/>
        <v>33</v>
      </c>
      <c r="K32" s="62" t="str">
        <f t="shared" si="1"/>
        <v>X</v>
      </c>
      <c r="L32" s="56" t="str">
        <f t="shared" si="2"/>
        <v>X</v>
      </c>
    </row>
    <row r="33" spans="2:17" x14ac:dyDescent="1">
      <c r="B33" s="267"/>
      <c r="C33" s="120" t="s">
        <v>73</v>
      </c>
      <c r="D33" s="121" t="s">
        <v>39</v>
      </c>
      <c r="E33" s="122" t="s">
        <v>73</v>
      </c>
      <c r="F33" s="123">
        <v>30</v>
      </c>
      <c r="H33" s="54"/>
      <c r="I33" s="56">
        <v>32</v>
      </c>
      <c r="J33" s="54">
        <f t="shared" si="0"/>
        <v>34</v>
      </c>
      <c r="K33" s="62" t="str">
        <f t="shared" si="1"/>
        <v>X</v>
      </c>
      <c r="L33" s="56" t="str">
        <f t="shared" si="2"/>
        <v>X</v>
      </c>
    </row>
    <row r="34" spans="2:17" x14ac:dyDescent="1">
      <c r="B34" s="267"/>
      <c r="C34" s="124" t="s">
        <v>96</v>
      </c>
      <c r="D34" s="125" t="s">
        <v>40</v>
      </c>
      <c r="E34" s="126" t="s">
        <v>40</v>
      </c>
      <c r="F34" s="127">
        <v>31</v>
      </c>
      <c r="H34" s="54"/>
      <c r="I34" s="56">
        <v>33</v>
      </c>
      <c r="J34" s="54">
        <f t="shared" si="0"/>
        <v>20</v>
      </c>
      <c r="K34" s="62" t="str">
        <f t="shared" si="1"/>
        <v>X</v>
      </c>
      <c r="L34" s="56" t="str">
        <f t="shared" si="2"/>
        <v>X</v>
      </c>
    </row>
    <row r="35" spans="2:17" x14ac:dyDescent="1">
      <c r="B35" s="267"/>
      <c r="C35" s="120" t="s">
        <v>84</v>
      </c>
      <c r="D35" s="121" t="s">
        <v>41</v>
      </c>
      <c r="E35" s="122" t="s">
        <v>41</v>
      </c>
      <c r="F35" s="123">
        <v>32</v>
      </c>
      <c r="H35" s="54"/>
      <c r="I35" s="56">
        <v>34</v>
      </c>
      <c r="J35" s="54">
        <f t="shared" si="0"/>
        <v>19</v>
      </c>
      <c r="K35" s="62" t="str">
        <f t="shared" si="1"/>
        <v>X</v>
      </c>
      <c r="L35" s="56" t="str">
        <f t="shared" si="2"/>
        <v>X</v>
      </c>
      <c r="Q35" s="53" t="s">
        <v>4</v>
      </c>
    </row>
    <row r="36" spans="2:17" ht="46.5" thickBot="1" x14ac:dyDescent="1.05">
      <c r="B36" s="267"/>
      <c r="C36" s="124" t="s">
        <v>74</v>
      </c>
      <c r="D36" s="125" t="s">
        <v>42</v>
      </c>
      <c r="E36" s="126" t="s">
        <v>42</v>
      </c>
      <c r="F36" s="127">
        <v>36</v>
      </c>
      <c r="H36" s="54"/>
      <c r="I36" s="63">
        <v>35</v>
      </c>
      <c r="J36" s="57">
        <f t="shared" si="0"/>
        <v>7</v>
      </c>
      <c r="K36" s="64" t="str">
        <f t="shared" si="1"/>
        <v>X</v>
      </c>
      <c r="L36" s="63" t="str">
        <f t="shared" si="2"/>
        <v>X</v>
      </c>
    </row>
    <row r="37" spans="2:17" ht="46.5" thickTop="1" x14ac:dyDescent="1">
      <c r="B37" s="267"/>
      <c r="C37" s="120" t="s">
        <v>75</v>
      </c>
      <c r="D37" s="121" t="s">
        <v>43</v>
      </c>
      <c r="E37" s="122" t="s">
        <v>43</v>
      </c>
      <c r="F37" s="123">
        <v>42</v>
      </c>
      <c r="H37" s="54"/>
      <c r="I37" s="56">
        <v>36</v>
      </c>
      <c r="J37" s="54">
        <f t="shared" si="0"/>
        <v>35</v>
      </c>
      <c r="K37" s="62" t="str">
        <f t="shared" si="1"/>
        <v>X</v>
      </c>
      <c r="L37" s="56" t="str">
        <f t="shared" si="2"/>
        <v>X</v>
      </c>
    </row>
    <row r="38" spans="2:17" x14ac:dyDescent="1">
      <c r="B38" s="267"/>
      <c r="C38" s="124" t="s">
        <v>97</v>
      </c>
      <c r="D38" s="125" t="s">
        <v>44</v>
      </c>
      <c r="E38" s="126" t="s">
        <v>44</v>
      </c>
      <c r="F38" s="127">
        <v>24</v>
      </c>
      <c r="H38" s="54"/>
      <c r="I38" s="56">
        <v>37</v>
      </c>
      <c r="J38" s="54">
        <f t="shared" si="0"/>
        <v>24</v>
      </c>
      <c r="K38" s="62" t="str">
        <f t="shared" si="1"/>
        <v>X</v>
      </c>
      <c r="L38" s="56" t="str">
        <f t="shared" si="2"/>
        <v>X</v>
      </c>
    </row>
    <row r="39" spans="2:17" x14ac:dyDescent="1">
      <c r="B39" s="267"/>
      <c r="C39" s="120" t="s">
        <v>10</v>
      </c>
      <c r="D39" s="121" t="s">
        <v>45</v>
      </c>
      <c r="E39" s="122" t="s">
        <v>10</v>
      </c>
      <c r="F39" s="123">
        <v>23</v>
      </c>
      <c r="H39" s="54"/>
      <c r="I39" s="56">
        <v>38</v>
      </c>
      <c r="J39" s="54">
        <f t="shared" si="0"/>
        <v>22</v>
      </c>
      <c r="K39" s="62" t="str">
        <f t="shared" si="1"/>
        <v>X</v>
      </c>
      <c r="L39" s="56" t="str">
        <f t="shared" si="2"/>
        <v>X</v>
      </c>
    </row>
    <row r="40" spans="2:17" x14ac:dyDescent="1">
      <c r="B40" s="267"/>
      <c r="C40" s="124" t="s">
        <v>76</v>
      </c>
      <c r="D40" s="125" t="s">
        <v>46</v>
      </c>
      <c r="E40" s="126" t="s">
        <v>76</v>
      </c>
      <c r="F40" s="127">
        <v>26</v>
      </c>
      <c r="H40" s="54"/>
      <c r="I40" s="56">
        <v>39</v>
      </c>
      <c r="J40" s="54">
        <f t="shared" si="0"/>
        <v>10</v>
      </c>
      <c r="K40" s="62" t="str">
        <f t="shared" si="1"/>
        <v>X</v>
      </c>
      <c r="L40" s="56" t="str">
        <f t="shared" si="2"/>
        <v>X</v>
      </c>
    </row>
    <row r="41" spans="2:17" x14ac:dyDescent="1">
      <c r="B41" s="267"/>
      <c r="C41" s="120" t="s">
        <v>82</v>
      </c>
      <c r="D41" s="121" t="s">
        <v>83</v>
      </c>
      <c r="E41" s="122" t="s">
        <v>83</v>
      </c>
      <c r="F41" s="123">
        <v>21</v>
      </c>
      <c r="H41" s="54"/>
      <c r="I41" s="56">
        <v>40</v>
      </c>
      <c r="J41" s="54">
        <f t="shared" si="0"/>
        <v>41</v>
      </c>
      <c r="K41" s="62" t="str">
        <f t="shared" si="1"/>
        <v>X</v>
      </c>
      <c r="L41" s="56" t="str">
        <f t="shared" si="2"/>
        <v>X</v>
      </c>
    </row>
    <row r="42" spans="2:17" ht="46.5" thickBot="1" x14ac:dyDescent="1.05">
      <c r="B42" s="268"/>
      <c r="C42" s="124" t="s">
        <v>77</v>
      </c>
      <c r="D42" s="125" t="s">
        <v>47</v>
      </c>
      <c r="E42" s="126" t="s">
        <v>47</v>
      </c>
      <c r="F42" s="127">
        <v>40</v>
      </c>
      <c r="H42" s="54"/>
      <c r="I42" s="56">
        <v>41</v>
      </c>
      <c r="J42" s="54">
        <f t="shared" si="0"/>
        <v>42</v>
      </c>
      <c r="K42" s="62" t="str">
        <f t="shared" si="1"/>
        <v>X</v>
      </c>
      <c r="L42" s="56" t="str">
        <f t="shared" si="2"/>
        <v>X</v>
      </c>
    </row>
    <row r="43" spans="2:17" ht="47" thickTop="1" thickBot="1" x14ac:dyDescent="1.05">
      <c r="C43" s="134" t="str">
        <f>E37</f>
        <v>(1) Alabama</v>
      </c>
      <c r="D43" s="135" t="str">
        <f>E38</f>
        <v>(2) Clemson</v>
      </c>
      <c r="E43" s="136" t="s">
        <v>43</v>
      </c>
      <c r="F43" s="137">
        <v>41</v>
      </c>
      <c r="H43" s="54"/>
      <c r="I43" s="63">
        <v>42</v>
      </c>
      <c r="J43" s="57">
        <f t="shared" si="0"/>
        <v>36</v>
      </c>
      <c r="K43" s="64" t="str">
        <f t="shared" si="1"/>
        <v>X</v>
      </c>
      <c r="L43" s="63" t="str">
        <f t="shared" si="2"/>
        <v>X</v>
      </c>
    </row>
    <row r="44" spans="2:17" ht="46.5" thickTop="1" x14ac:dyDescent="1">
      <c r="C44" s="54"/>
      <c r="D44" s="54"/>
      <c r="E44" s="54"/>
      <c r="F44" s="54"/>
    </row>
    <row r="45" spans="2:17" x14ac:dyDescent="1">
      <c r="C45" s="54"/>
      <c r="D45" s="54"/>
      <c r="E45" s="54"/>
      <c r="F45" s="54"/>
    </row>
    <row r="46" spans="2:17" x14ac:dyDescent="1">
      <c r="C46" s="54"/>
      <c r="D46" s="54"/>
      <c r="E46" s="54"/>
      <c r="F46" s="54"/>
    </row>
    <row r="47" spans="2:17" x14ac:dyDescent="1">
      <c r="C47" s="54"/>
      <c r="D47" s="54"/>
      <c r="E47" s="54"/>
      <c r="F47" s="54"/>
    </row>
    <row r="48" spans="2:17" x14ac:dyDescent="1">
      <c r="C48" s="54"/>
      <c r="D48" s="54"/>
      <c r="E48" s="54"/>
      <c r="F48" s="54"/>
    </row>
  </sheetData>
  <sheetProtection selectLockedCells="1" selectUnlockedCells="1"/>
  <mergeCells count="5">
    <mergeCell ref="N3:O4"/>
    <mergeCell ref="P3:Q4"/>
    <mergeCell ref="B2:B14"/>
    <mergeCell ref="B15:B29"/>
    <mergeCell ref="B30:B42"/>
  </mergeCells>
  <conditionalFormatting sqref="F2:F43">
    <cfRule type="duplicateValues" dxfId="68" priority="1"/>
  </conditionalFormatting>
  <conditionalFormatting sqref="F2:F11">
    <cfRule type="duplicateValues" dxfId="67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="50" zoomScaleNormal="50" workbookViewId="0"/>
  </sheetViews>
  <sheetFormatPr defaultRowHeight="14.5" x14ac:dyDescent="0.35"/>
  <cols>
    <col min="1" max="1" width="5.26953125" style="155" customWidth="1"/>
    <col min="2" max="2" width="8.7265625" style="155"/>
    <col min="3" max="5" width="23.1796875" style="155" customWidth="1"/>
    <col min="6" max="6" width="14.26953125" style="155" customWidth="1"/>
    <col min="7" max="8" width="8.7265625" style="155"/>
    <col min="9" max="9" width="19" style="155" bestFit="1" customWidth="1"/>
    <col min="10" max="10" width="6.453125" style="155" hidden="1" customWidth="1"/>
    <col min="11" max="11" width="8.7265625" style="155" hidden="1" customWidth="1"/>
    <col min="12" max="12" width="8.7265625" style="155"/>
    <col min="13" max="13" width="9.1796875" style="155" customWidth="1"/>
    <col min="14" max="14" width="9.7265625" style="155" bestFit="1" customWidth="1"/>
    <col min="15" max="15" width="8.90625" style="155" customWidth="1"/>
    <col min="16" max="16" width="8.7265625" style="155"/>
    <col min="17" max="17" width="12.453125" style="155" customWidth="1"/>
    <col min="18" max="18" width="9.7265625" style="155" bestFit="1" customWidth="1"/>
    <col min="19" max="20" width="8.7265625" style="155"/>
    <col min="21" max="21" width="8.7265625" style="155" customWidth="1"/>
    <col min="22" max="16384" width="8.7265625" style="155"/>
  </cols>
  <sheetData>
    <row r="1" spans="2:18" ht="15" thickBot="1" x14ac:dyDescent="0.4">
      <c r="C1" s="162" t="s">
        <v>5</v>
      </c>
      <c r="D1" s="172" t="s">
        <v>78</v>
      </c>
      <c r="E1" s="166" t="s">
        <v>2</v>
      </c>
      <c r="F1" s="163" t="s">
        <v>3</v>
      </c>
      <c r="I1" s="159" t="s">
        <v>6</v>
      </c>
      <c r="J1" s="159"/>
      <c r="K1" s="159"/>
      <c r="L1" s="159"/>
      <c r="O1" s="160"/>
      <c r="P1" s="160"/>
    </row>
    <row r="2" spans="2:18" ht="15.5" thickTop="1" thickBot="1" x14ac:dyDescent="0.4">
      <c r="B2" s="238" t="s">
        <v>102</v>
      </c>
      <c r="C2" s="162" t="str">
        <f>'Big Board'!B3</f>
        <v>NC Central</v>
      </c>
      <c r="D2" s="164" t="s">
        <v>91</v>
      </c>
      <c r="E2" s="166" t="s">
        <v>91</v>
      </c>
      <c r="F2" s="173">
        <v>27</v>
      </c>
      <c r="I2" s="156">
        <v>1</v>
      </c>
      <c r="J2" s="155">
        <f>MATCH(I2,$F$2:$F$43,0)</f>
        <v>28</v>
      </c>
      <c r="K2" s="157" t="str">
        <f>IF(J2&gt;=0,"X","")</f>
        <v>X</v>
      </c>
      <c r="L2" s="156" t="str">
        <f>IFERROR(K2,"Unused")</f>
        <v>X</v>
      </c>
      <c r="O2" s="161"/>
      <c r="P2" s="161"/>
    </row>
    <row r="3" spans="2:18" x14ac:dyDescent="0.35">
      <c r="B3" s="239"/>
      <c r="C3" s="162" t="str">
        <f>'Big Board'!B4</f>
        <v>UTSA</v>
      </c>
      <c r="D3" s="165" t="s">
        <v>14</v>
      </c>
      <c r="E3" s="166" t="s">
        <v>14</v>
      </c>
      <c r="F3" s="166">
        <v>16</v>
      </c>
      <c r="I3" s="156">
        <v>2</v>
      </c>
      <c r="J3" s="155">
        <f t="shared" ref="J3:J43" si="0">MATCH(I3,$F$2:$F$43,0)</f>
        <v>37</v>
      </c>
      <c r="K3" s="157" t="str">
        <f t="shared" ref="K3:K43" si="1">IF(J3&gt;=0,"X","")</f>
        <v>X</v>
      </c>
      <c r="L3" s="156" t="str">
        <f t="shared" ref="L3:L43" si="2">IFERROR(K3,"Unused")</f>
        <v>X</v>
      </c>
      <c r="N3" s="232" t="s">
        <v>8</v>
      </c>
      <c r="O3" s="233"/>
      <c r="P3" s="233" t="s">
        <v>136</v>
      </c>
      <c r="Q3" s="236"/>
    </row>
    <row r="4" spans="2:18" ht="15" thickBot="1" x14ac:dyDescent="0.4">
      <c r="B4" s="239"/>
      <c r="C4" s="162" t="str">
        <f>'Big Board'!B5</f>
        <v>Houston</v>
      </c>
      <c r="D4" s="165" t="s">
        <v>90</v>
      </c>
      <c r="E4" s="177" t="s">
        <v>50</v>
      </c>
      <c r="F4" s="166">
        <v>24</v>
      </c>
      <c r="I4" s="156">
        <v>3</v>
      </c>
      <c r="J4" s="155">
        <f t="shared" si="0"/>
        <v>30</v>
      </c>
      <c r="K4" s="157" t="str">
        <f t="shared" si="1"/>
        <v>X</v>
      </c>
      <c r="L4" s="156" t="str">
        <f t="shared" si="2"/>
        <v>X</v>
      </c>
      <c r="N4" s="234"/>
      <c r="O4" s="235"/>
      <c r="P4" s="235"/>
      <c r="Q4" s="237"/>
    </row>
    <row r="5" spans="2:18" x14ac:dyDescent="0.35">
      <c r="B5" s="239"/>
      <c r="C5" s="172" t="str">
        <f>'Big Board'!B6</f>
        <v>Arkansas State</v>
      </c>
      <c r="D5" s="165" t="s">
        <v>15</v>
      </c>
      <c r="E5" s="166" t="s">
        <v>92</v>
      </c>
      <c r="F5" s="177">
        <v>37</v>
      </c>
      <c r="I5" s="156">
        <v>4</v>
      </c>
      <c r="J5" s="155">
        <f t="shared" si="0"/>
        <v>11</v>
      </c>
      <c r="K5" s="157" t="str">
        <f t="shared" si="1"/>
        <v>X</v>
      </c>
      <c r="L5" s="156" t="str">
        <f t="shared" si="2"/>
        <v>X</v>
      </c>
    </row>
    <row r="6" spans="2:18" x14ac:dyDescent="0.35">
      <c r="B6" s="239"/>
      <c r="C6" s="172" t="str">
        <f>'Big Board'!B7</f>
        <v>Toledo</v>
      </c>
      <c r="D6" s="165" t="s">
        <v>89</v>
      </c>
      <c r="E6" s="166" t="s">
        <v>51</v>
      </c>
      <c r="F6" s="177">
        <v>14</v>
      </c>
      <c r="H6" s="162"/>
      <c r="I6" s="163">
        <v>5</v>
      </c>
      <c r="J6" s="162">
        <f t="shared" si="0"/>
        <v>13</v>
      </c>
      <c r="K6" s="175" t="str">
        <f t="shared" si="1"/>
        <v>X</v>
      </c>
      <c r="L6" s="163" t="str">
        <f t="shared" si="2"/>
        <v>X</v>
      </c>
    </row>
    <row r="7" spans="2:18" x14ac:dyDescent="0.35">
      <c r="B7" s="239"/>
      <c r="C7" s="172" t="str">
        <f>'Big Board'!B8</f>
        <v>Southern Miss</v>
      </c>
      <c r="D7" s="165" t="s">
        <v>16</v>
      </c>
      <c r="E7" s="166" t="s">
        <v>52</v>
      </c>
      <c r="F7" s="163">
        <v>34</v>
      </c>
      <c r="H7" s="162"/>
      <c r="I7" s="163">
        <v>6</v>
      </c>
      <c r="J7" s="162">
        <f t="shared" si="0"/>
        <v>9</v>
      </c>
      <c r="K7" s="175" t="str">
        <f t="shared" si="1"/>
        <v>X</v>
      </c>
      <c r="L7" s="163" t="str">
        <f t="shared" si="2"/>
        <v>X</v>
      </c>
    </row>
    <row r="8" spans="2:18" ht="15" thickBot="1" x14ac:dyDescent="0.4">
      <c r="B8" s="239"/>
      <c r="C8" s="172" t="str">
        <f>'Big Board'!B9</f>
        <v>Tulsa</v>
      </c>
      <c r="D8" s="165" t="s">
        <v>17</v>
      </c>
      <c r="E8" s="166" t="s">
        <v>53</v>
      </c>
      <c r="F8" s="177">
        <v>9</v>
      </c>
      <c r="H8" s="162"/>
      <c r="I8" s="158">
        <v>7</v>
      </c>
      <c r="J8" s="159">
        <f t="shared" si="0"/>
        <v>18</v>
      </c>
      <c r="K8" s="176" t="str">
        <f t="shared" si="1"/>
        <v>X</v>
      </c>
      <c r="L8" s="158" t="str">
        <f t="shared" si="2"/>
        <v>X</v>
      </c>
    </row>
    <row r="9" spans="2:18" ht="15" thickTop="1" x14ac:dyDescent="0.35">
      <c r="B9" s="239"/>
      <c r="C9" s="172" t="str">
        <f>'Big Board'!B10</f>
        <v>Memphis</v>
      </c>
      <c r="D9" s="165" t="s">
        <v>81</v>
      </c>
      <c r="E9" s="166" t="s">
        <v>81</v>
      </c>
      <c r="F9" s="177">
        <v>23</v>
      </c>
      <c r="H9" s="162"/>
      <c r="I9" s="163">
        <v>8</v>
      </c>
      <c r="J9" s="162">
        <f t="shared" si="0"/>
        <v>14</v>
      </c>
      <c r="K9" s="175" t="str">
        <f t="shared" si="1"/>
        <v>X</v>
      </c>
      <c r="L9" s="163" t="str">
        <f t="shared" si="2"/>
        <v>X</v>
      </c>
    </row>
    <row r="10" spans="2:18" x14ac:dyDescent="0.35">
      <c r="B10" s="239"/>
      <c r="C10" s="172" t="str">
        <f>'Big Board'!B11</f>
        <v>BYU</v>
      </c>
      <c r="D10" s="165" t="s">
        <v>18</v>
      </c>
      <c r="E10" s="166" t="s">
        <v>55</v>
      </c>
      <c r="F10" s="177">
        <v>6</v>
      </c>
      <c r="H10" s="162"/>
      <c r="I10" s="163">
        <v>9</v>
      </c>
      <c r="J10" s="162">
        <f t="shared" si="0"/>
        <v>7</v>
      </c>
      <c r="K10" s="175" t="str">
        <f t="shared" si="1"/>
        <v>X</v>
      </c>
      <c r="L10" s="163" t="str">
        <f t="shared" si="2"/>
        <v>X</v>
      </c>
      <c r="R10" s="155" t="s">
        <v>4</v>
      </c>
    </row>
    <row r="11" spans="2:18" x14ac:dyDescent="0.35">
      <c r="B11" s="239"/>
      <c r="C11" s="172" t="str">
        <f>'Big Board'!B12</f>
        <v>Colorado State</v>
      </c>
      <c r="D11" s="165" t="s">
        <v>19</v>
      </c>
      <c r="E11" s="166" t="s">
        <v>98</v>
      </c>
      <c r="F11" s="177">
        <v>20</v>
      </c>
      <c r="H11" s="162"/>
      <c r="I11" s="163">
        <v>10</v>
      </c>
      <c r="J11" s="162">
        <f t="shared" si="0"/>
        <v>17</v>
      </c>
      <c r="K11" s="175" t="str">
        <f t="shared" si="1"/>
        <v>X</v>
      </c>
      <c r="L11" s="163" t="str">
        <f t="shared" si="2"/>
        <v>X</v>
      </c>
    </row>
    <row r="12" spans="2:18" x14ac:dyDescent="0.35">
      <c r="B12" s="239"/>
      <c r="C12" s="172" t="str">
        <f>'Big Board'!B13</f>
        <v>Old Dominion</v>
      </c>
      <c r="D12" s="165" t="s">
        <v>20</v>
      </c>
      <c r="E12" s="166" t="s">
        <v>20</v>
      </c>
      <c r="F12" s="177">
        <v>4</v>
      </c>
      <c r="H12" s="162"/>
      <c r="I12" s="163">
        <v>11</v>
      </c>
      <c r="J12" s="162">
        <f t="shared" si="0"/>
        <v>26</v>
      </c>
      <c r="K12" s="175" t="str">
        <f t="shared" si="1"/>
        <v>X</v>
      </c>
      <c r="L12" s="163" t="str">
        <f t="shared" si="2"/>
        <v>X</v>
      </c>
    </row>
    <row r="13" spans="2:18" x14ac:dyDescent="0.35">
      <c r="B13" s="239"/>
      <c r="C13" s="172" t="str">
        <f>'Big Board'!B14</f>
        <v>Louisiana Tech</v>
      </c>
      <c r="D13" s="165" t="s">
        <v>21</v>
      </c>
      <c r="E13" s="166" t="s">
        <v>57</v>
      </c>
      <c r="F13" s="177">
        <v>28</v>
      </c>
      <c r="H13" s="162"/>
      <c r="I13" s="163">
        <v>12</v>
      </c>
      <c r="J13" s="162">
        <f t="shared" si="0"/>
        <v>23</v>
      </c>
      <c r="K13" s="175" t="str">
        <f t="shared" si="1"/>
        <v>X</v>
      </c>
      <c r="L13" s="163" t="str">
        <f t="shared" si="2"/>
        <v>X</v>
      </c>
    </row>
    <row r="14" spans="2:18" ht="15" thickBot="1" x14ac:dyDescent="0.4">
      <c r="B14" s="240"/>
      <c r="C14" s="179" t="str">
        <f>'Big Board'!B15</f>
        <v>Ohio</v>
      </c>
      <c r="D14" s="178" t="s">
        <v>22</v>
      </c>
      <c r="E14" s="180" t="s">
        <v>22</v>
      </c>
      <c r="F14" s="181">
        <v>5</v>
      </c>
      <c r="H14" s="162"/>
      <c r="I14" s="163">
        <v>13</v>
      </c>
      <c r="J14" s="162">
        <f t="shared" si="0"/>
        <v>35</v>
      </c>
      <c r="K14" s="175" t="str">
        <f t="shared" si="1"/>
        <v>X</v>
      </c>
      <c r="L14" s="163" t="str">
        <f t="shared" si="2"/>
        <v>X</v>
      </c>
      <c r="Q14" s="155" t="s">
        <v>4</v>
      </c>
    </row>
    <row r="15" spans="2:18" ht="15" thickBot="1" x14ac:dyDescent="0.4">
      <c r="B15" s="238" t="s">
        <v>103</v>
      </c>
      <c r="C15" s="172" t="str">
        <f>'Big Board'!B16</f>
        <v>Middle Tennessee</v>
      </c>
      <c r="D15" s="165" t="s">
        <v>23</v>
      </c>
      <c r="E15" s="166" t="s">
        <v>59</v>
      </c>
      <c r="F15" s="163">
        <v>8</v>
      </c>
      <c r="H15" s="162"/>
      <c r="I15" s="158">
        <v>14</v>
      </c>
      <c r="J15" s="159">
        <f t="shared" si="0"/>
        <v>5</v>
      </c>
      <c r="K15" s="176" t="str">
        <f t="shared" si="1"/>
        <v>X</v>
      </c>
      <c r="L15" s="158" t="str">
        <f t="shared" si="2"/>
        <v>X</v>
      </c>
    </row>
    <row r="16" spans="2:18" ht="15" thickTop="1" x14ac:dyDescent="0.35">
      <c r="B16" s="239"/>
      <c r="C16" s="172" t="str">
        <f>'Big Board'!B17</f>
        <v>Miami (OH)</v>
      </c>
      <c r="D16" s="165" t="s">
        <v>88</v>
      </c>
      <c r="E16" s="177" t="s">
        <v>88</v>
      </c>
      <c r="F16" s="177">
        <v>32</v>
      </c>
      <c r="H16" s="162"/>
      <c r="I16" s="163">
        <v>15</v>
      </c>
      <c r="J16" s="162">
        <f t="shared" si="0"/>
        <v>38</v>
      </c>
      <c r="K16" s="175" t="str">
        <f t="shared" si="1"/>
        <v>X</v>
      </c>
      <c r="L16" s="163" t="str">
        <f t="shared" si="2"/>
        <v>X</v>
      </c>
    </row>
    <row r="17" spans="1:26" x14ac:dyDescent="0.35">
      <c r="B17" s="239"/>
      <c r="C17" s="172" t="str">
        <f>'Big Board'!B18</f>
        <v>Boston College</v>
      </c>
      <c r="D17" s="165" t="s">
        <v>24</v>
      </c>
      <c r="E17" s="177" t="s">
        <v>24</v>
      </c>
      <c r="F17" s="177">
        <v>38</v>
      </c>
      <c r="H17" s="162"/>
      <c r="I17" s="163">
        <v>16</v>
      </c>
      <c r="J17" s="162">
        <f t="shared" si="0"/>
        <v>2</v>
      </c>
      <c r="K17" s="175" t="str">
        <f t="shared" si="1"/>
        <v>X</v>
      </c>
      <c r="L17" s="163" t="str">
        <f t="shared" si="2"/>
        <v>X</v>
      </c>
    </row>
    <row r="18" spans="1:26" x14ac:dyDescent="0.35">
      <c r="B18" s="239"/>
      <c r="C18" s="172" t="str">
        <f>'Big Board'!B19</f>
        <v>NC State</v>
      </c>
      <c r="D18" s="165" t="s">
        <v>25</v>
      </c>
      <c r="E18" s="177" t="s">
        <v>25</v>
      </c>
      <c r="F18" s="177">
        <v>10</v>
      </c>
      <c r="H18" s="162"/>
      <c r="I18" s="163">
        <v>17</v>
      </c>
      <c r="J18" s="162">
        <f t="shared" si="0"/>
        <v>40</v>
      </c>
      <c r="K18" s="175" t="str">
        <f t="shared" si="1"/>
        <v>X</v>
      </c>
      <c r="L18" s="163" t="str">
        <f t="shared" si="2"/>
        <v>X</v>
      </c>
    </row>
    <row r="19" spans="1:26" x14ac:dyDescent="0.35">
      <c r="B19" s="239"/>
      <c r="C19" s="172" t="str">
        <f>'Big Board'!B20</f>
        <v>Army</v>
      </c>
      <c r="D19" s="165" t="s">
        <v>26</v>
      </c>
      <c r="E19" s="166" t="s">
        <v>26</v>
      </c>
      <c r="F19" s="177">
        <v>7</v>
      </c>
      <c r="H19" s="162"/>
      <c r="I19" s="163">
        <v>18</v>
      </c>
      <c r="J19" s="162">
        <f t="shared" si="0"/>
        <v>32</v>
      </c>
      <c r="K19" s="175" t="str">
        <f t="shared" si="1"/>
        <v>X</v>
      </c>
      <c r="L19" s="163" t="str">
        <f t="shared" si="2"/>
        <v>X</v>
      </c>
    </row>
    <row r="20" spans="1:26" x14ac:dyDescent="0.35">
      <c r="B20" s="239"/>
      <c r="C20" s="172" t="str">
        <f>'Big Board'!B21</f>
        <v>(24) Temple</v>
      </c>
      <c r="D20" s="165" t="s">
        <v>27</v>
      </c>
      <c r="E20" s="166" t="s">
        <v>64</v>
      </c>
      <c r="F20" s="177">
        <v>41</v>
      </c>
      <c r="H20" s="162"/>
      <c r="I20" s="163">
        <v>19</v>
      </c>
      <c r="J20" s="162">
        <f t="shared" si="0"/>
        <v>25</v>
      </c>
      <c r="K20" s="175" t="str">
        <f t="shared" si="1"/>
        <v>X</v>
      </c>
      <c r="L20" s="163" t="str">
        <f t="shared" si="2"/>
        <v>X</v>
      </c>
    </row>
    <row r="21" spans="1:26" x14ac:dyDescent="0.35">
      <c r="B21" s="239"/>
      <c r="C21" s="172" t="str">
        <f>'Big Board'!B22</f>
        <v>Washington State</v>
      </c>
      <c r="D21" s="165" t="s">
        <v>28</v>
      </c>
      <c r="E21" s="166" t="s">
        <v>93</v>
      </c>
      <c r="F21" s="177">
        <v>21</v>
      </c>
      <c r="H21" s="162"/>
      <c r="I21" s="163">
        <v>20</v>
      </c>
      <c r="J21" s="162">
        <f t="shared" si="0"/>
        <v>10</v>
      </c>
      <c r="K21" s="175" t="str">
        <f t="shared" si="1"/>
        <v>X</v>
      </c>
      <c r="L21" s="163" t="str">
        <f t="shared" si="2"/>
        <v>X</v>
      </c>
    </row>
    <row r="22" spans="1:26" ht="15" thickBot="1" x14ac:dyDescent="0.4">
      <c r="B22" s="239"/>
      <c r="C22" s="172" t="str">
        <f>'Big Board'!B23</f>
        <v>Baylor</v>
      </c>
      <c r="D22" s="165" t="s">
        <v>87</v>
      </c>
      <c r="E22" s="166" t="s">
        <v>87</v>
      </c>
      <c r="F22" s="177">
        <v>25</v>
      </c>
      <c r="H22" s="162"/>
      <c r="I22" s="158">
        <v>21</v>
      </c>
      <c r="J22" s="159">
        <f t="shared" si="0"/>
        <v>20</v>
      </c>
      <c r="K22" s="176" t="str">
        <f t="shared" si="1"/>
        <v>X</v>
      </c>
      <c r="L22" s="158" t="str">
        <f t="shared" si="2"/>
        <v>X</v>
      </c>
    </row>
    <row r="23" spans="1:26" ht="15" thickTop="1" x14ac:dyDescent="0.35">
      <c r="B23" s="239"/>
      <c r="C23" s="172" t="str">
        <f>'Big Board'!B24</f>
        <v>Northwestern</v>
      </c>
      <c r="D23" s="165" t="s">
        <v>29</v>
      </c>
      <c r="E23" s="166" t="s">
        <v>29</v>
      </c>
      <c r="F23" s="177">
        <v>22</v>
      </c>
      <c r="H23" s="162"/>
      <c r="I23" s="163">
        <v>22</v>
      </c>
      <c r="J23" s="162">
        <f t="shared" si="0"/>
        <v>22</v>
      </c>
      <c r="K23" s="175" t="str">
        <f t="shared" si="1"/>
        <v>X</v>
      </c>
      <c r="L23" s="163" t="str">
        <f t="shared" si="2"/>
        <v>X</v>
      </c>
    </row>
    <row r="24" spans="1:26" x14ac:dyDescent="0.35">
      <c r="B24" s="239"/>
      <c r="C24" s="172" t="str">
        <f>'Big Board'!B25</f>
        <v>Miami (FL)</v>
      </c>
      <c r="D24" s="165" t="s">
        <v>30</v>
      </c>
      <c r="E24" s="166" t="s">
        <v>30</v>
      </c>
      <c r="F24" s="177">
        <v>12</v>
      </c>
      <c r="H24" s="162"/>
      <c r="I24" s="163">
        <v>23</v>
      </c>
      <c r="J24" s="162">
        <f t="shared" si="0"/>
        <v>8</v>
      </c>
      <c r="K24" s="175" t="str">
        <f t="shared" si="1"/>
        <v>X</v>
      </c>
      <c r="L24" s="163" t="str">
        <f t="shared" si="2"/>
        <v>X</v>
      </c>
    </row>
    <row r="25" spans="1:26" x14ac:dyDescent="0.35">
      <c r="B25" s="239"/>
      <c r="C25" s="172" t="str">
        <f>'Big Board'!B26</f>
        <v>Indiana</v>
      </c>
      <c r="D25" s="165" t="s">
        <v>31</v>
      </c>
      <c r="E25" s="166" t="s">
        <v>31</v>
      </c>
      <c r="F25" s="177">
        <v>33</v>
      </c>
      <c r="H25" s="162"/>
      <c r="I25" s="163">
        <v>24</v>
      </c>
      <c r="J25" s="162">
        <f t="shared" si="0"/>
        <v>3</v>
      </c>
      <c r="K25" s="175" t="str">
        <f t="shared" si="1"/>
        <v>X</v>
      </c>
      <c r="L25" s="163" t="str">
        <f t="shared" si="2"/>
        <v>X</v>
      </c>
      <c r="P25" s="28" t="s">
        <v>4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x14ac:dyDescent="0.35">
      <c r="B26" s="239"/>
      <c r="C26" s="172" t="str">
        <f>'Big Board'!B27</f>
        <v>Kansas State</v>
      </c>
      <c r="D26" s="165" t="s">
        <v>32</v>
      </c>
      <c r="E26" s="166" t="s">
        <v>94</v>
      </c>
      <c r="F26" s="177">
        <v>19</v>
      </c>
      <c r="H26" s="162"/>
      <c r="I26" s="163">
        <v>25</v>
      </c>
      <c r="J26" s="162">
        <f t="shared" si="0"/>
        <v>21</v>
      </c>
      <c r="K26" s="175" t="str">
        <f t="shared" si="1"/>
        <v>X</v>
      </c>
      <c r="L26" s="163" t="str">
        <f t="shared" si="2"/>
        <v>X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x14ac:dyDescent="0.35">
      <c r="A27" s="172"/>
      <c r="B27" s="241"/>
      <c r="C27" s="172" t="str">
        <f>'Big Board'!B28</f>
        <v>USF</v>
      </c>
      <c r="D27" s="165" t="s">
        <v>33</v>
      </c>
      <c r="E27" s="166" t="s">
        <v>33</v>
      </c>
      <c r="F27" s="177">
        <v>11</v>
      </c>
      <c r="H27" s="162"/>
      <c r="I27" s="163">
        <v>26</v>
      </c>
      <c r="J27" s="162">
        <f t="shared" si="0"/>
        <v>29</v>
      </c>
      <c r="K27" s="175" t="str">
        <f t="shared" si="1"/>
        <v>X</v>
      </c>
      <c r="L27" s="163" t="str">
        <f t="shared" si="2"/>
        <v>X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x14ac:dyDescent="0.35">
      <c r="A28" s="172"/>
      <c r="B28" s="241"/>
      <c r="C28" s="172" t="str">
        <f>'Big Board'!B29</f>
        <v>(22) Virginia Tech</v>
      </c>
      <c r="D28" s="165" t="s">
        <v>34</v>
      </c>
      <c r="E28" s="166" t="s">
        <v>69</v>
      </c>
      <c r="F28" s="177">
        <v>35</v>
      </c>
      <c r="H28" s="162"/>
      <c r="I28" s="163">
        <v>27</v>
      </c>
      <c r="J28" s="162">
        <f t="shared" si="0"/>
        <v>1</v>
      </c>
      <c r="K28" s="175" t="str">
        <f t="shared" si="1"/>
        <v>X</v>
      </c>
      <c r="L28" s="163" t="str">
        <f t="shared" si="2"/>
        <v>X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" thickBot="1" x14ac:dyDescent="0.4">
      <c r="A29" s="172"/>
      <c r="B29" s="242"/>
      <c r="C29" s="179" t="str">
        <f>'Big Board'!B30</f>
        <v>(12) Oklahoma State</v>
      </c>
      <c r="D29" s="178" t="s">
        <v>35</v>
      </c>
      <c r="E29" s="180" t="s">
        <v>35</v>
      </c>
      <c r="F29" s="181">
        <v>1</v>
      </c>
      <c r="H29" s="162"/>
      <c r="I29" s="158">
        <v>28</v>
      </c>
      <c r="J29" s="159">
        <f t="shared" si="0"/>
        <v>12</v>
      </c>
      <c r="K29" s="176" t="str">
        <f t="shared" si="1"/>
        <v>X</v>
      </c>
      <c r="L29" s="158" t="str">
        <f t="shared" si="2"/>
        <v>X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x14ac:dyDescent="0.35">
      <c r="B30" s="238" t="s">
        <v>104</v>
      </c>
      <c r="C30" s="172" t="str">
        <f>'Big Board'!B31</f>
        <v>TCU</v>
      </c>
      <c r="D30" s="165" t="s">
        <v>36</v>
      </c>
      <c r="E30" s="166" t="s">
        <v>70</v>
      </c>
      <c r="F30" s="177">
        <v>26</v>
      </c>
      <c r="H30" s="162"/>
      <c r="I30" s="163">
        <v>29</v>
      </c>
      <c r="J30" s="162">
        <f t="shared" si="0"/>
        <v>42</v>
      </c>
      <c r="K30" s="175" t="str">
        <f t="shared" si="1"/>
        <v>X</v>
      </c>
      <c r="L30" s="163" t="str">
        <f t="shared" si="2"/>
        <v>X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x14ac:dyDescent="0.35">
      <c r="B31" s="239"/>
      <c r="C31" s="172" t="str">
        <f>'Big Board'!B32</f>
        <v>North Carolina</v>
      </c>
      <c r="D31" s="165" t="s">
        <v>37</v>
      </c>
      <c r="E31" s="166" t="s">
        <v>71</v>
      </c>
      <c r="F31" s="177">
        <v>3</v>
      </c>
      <c r="H31" s="162"/>
      <c r="I31" s="163">
        <v>30</v>
      </c>
      <c r="J31" s="162">
        <f t="shared" si="0"/>
        <v>33</v>
      </c>
      <c r="K31" s="175" t="str">
        <f t="shared" si="1"/>
        <v>X</v>
      </c>
      <c r="L31" s="163" t="str">
        <f t="shared" si="2"/>
        <v>X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x14ac:dyDescent="0.35">
      <c r="B32" s="239"/>
      <c r="C32" s="172" t="str">
        <f>'Big Board'!B33</f>
        <v>Nebraska</v>
      </c>
      <c r="D32" s="165" t="s">
        <v>38</v>
      </c>
      <c r="E32" s="166" t="s">
        <v>38</v>
      </c>
      <c r="F32" s="177">
        <v>40</v>
      </c>
      <c r="H32" s="162"/>
      <c r="I32" s="163">
        <v>31</v>
      </c>
      <c r="J32" s="162">
        <f t="shared" si="0"/>
        <v>39</v>
      </c>
      <c r="K32" s="175" t="str">
        <f t="shared" si="1"/>
        <v>X</v>
      </c>
      <c r="L32" s="163" t="str">
        <f t="shared" si="2"/>
        <v>X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2:26" x14ac:dyDescent="0.35">
      <c r="B33" s="239"/>
      <c r="C33" s="172" t="str">
        <f>'Big Board'!B34</f>
        <v>Air Force</v>
      </c>
      <c r="D33" s="165" t="s">
        <v>39</v>
      </c>
      <c r="E33" s="166" t="s">
        <v>73</v>
      </c>
      <c r="F33" s="177">
        <v>18</v>
      </c>
      <c r="H33" s="162"/>
      <c r="I33" s="163">
        <v>32</v>
      </c>
      <c r="J33" s="162">
        <f t="shared" si="0"/>
        <v>15</v>
      </c>
      <c r="K33" s="175" t="str">
        <f t="shared" si="1"/>
        <v>X</v>
      </c>
      <c r="L33" s="163" t="str">
        <f t="shared" si="2"/>
        <v>X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2:26" x14ac:dyDescent="0.35">
      <c r="B34" s="239"/>
      <c r="C34" s="172" t="str">
        <f>'Big Board'!B35</f>
        <v>(11) Florida State</v>
      </c>
      <c r="D34" s="165" t="s">
        <v>40</v>
      </c>
      <c r="E34" s="166" t="s">
        <v>40</v>
      </c>
      <c r="F34" s="177">
        <v>30</v>
      </c>
      <c r="H34" s="162"/>
      <c r="I34" s="163">
        <v>33</v>
      </c>
      <c r="J34" s="162">
        <f t="shared" si="0"/>
        <v>24</v>
      </c>
      <c r="K34" s="175" t="str">
        <f t="shared" si="1"/>
        <v>X</v>
      </c>
      <c r="L34" s="163" t="str">
        <f t="shared" si="2"/>
        <v>X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2:26" x14ac:dyDescent="0.35">
      <c r="B35" s="239"/>
      <c r="C35" s="172" t="str">
        <f>'Big Board'!B36</f>
        <v>(20) LSU</v>
      </c>
      <c r="D35" s="165" t="s">
        <v>41</v>
      </c>
      <c r="E35" s="166" t="s">
        <v>41</v>
      </c>
      <c r="F35" s="177">
        <v>36</v>
      </c>
      <c r="H35" s="162"/>
      <c r="I35" s="163">
        <v>34</v>
      </c>
      <c r="J35" s="162">
        <f t="shared" si="0"/>
        <v>6</v>
      </c>
      <c r="K35" s="175" t="str">
        <f t="shared" si="1"/>
        <v>X</v>
      </c>
      <c r="L35" s="163" t="str">
        <f t="shared" si="2"/>
        <v>X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2:26" ht="15" thickBot="1" x14ac:dyDescent="0.4">
      <c r="B36" s="239"/>
      <c r="C36" s="172" t="str">
        <f>'Big Board'!B37</f>
        <v>Georgia Tech</v>
      </c>
      <c r="D36" s="165" t="s">
        <v>42</v>
      </c>
      <c r="E36" s="166" t="s">
        <v>74</v>
      </c>
      <c r="F36" s="177">
        <v>13</v>
      </c>
      <c r="H36" s="162"/>
      <c r="I36" s="158">
        <v>35</v>
      </c>
      <c r="J36" s="159">
        <f t="shared" si="0"/>
        <v>27</v>
      </c>
      <c r="K36" s="176" t="str">
        <f t="shared" si="1"/>
        <v>X</v>
      </c>
      <c r="L36" s="158" t="str">
        <f t="shared" si="2"/>
        <v>X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2:26" ht="15" thickTop="1" x14ac:dyDescent="0.35">
      <c r="B37" s="239"/>
      <c r="C37" s="172" t="str">
        <f>'Big Board'!B38</f>
        <v>(4) Washington</v>
      </c>
      <c r="D37" s="165" t="s">
        <v>43</v>
      </c>
      <c r="E37" s="166" t="s">
        <v>43</v>
      </c>
      <c r="F37" s="177">
        <v>39</v>
      </c>
      <c r="H37" s="162"/>
      <c r="I37" s="163">
        <v>36</v>
      </c>
      <c r="J37" s="162">
        <f t="shared" si="0"/>
        <v>34</v>
      </c>
      <c r="K37" s="175" t="str">
        <f t="shared" si="1"/>
        <v>X</v>
      </c>
      <c r="L37" s="163" t="str">
        <f t="shared" si="2"/>
        <v>X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2:26" x14ac:dyDescent="0.35">
      <c r="B38" s="239"/>
      <c r="C38" s="172" t="str">
        <f>'Big Board'!B39</f>
        <v>(3) Ohio State</v>
      </c>
      <c r="D38" s="165" t="s">
        <v>44</v>
      </c>
      <c r="E38" s="166" t="s">
        <v>97</v>
      </c>
      <c r="F38" s="163">
        <v>2</v>
      </c>
      <c r="H38" s="162"/>
      <c r="I38" s="163">
        <v>37</v>
      </c>
      <c r="J38" s="162">
        <f t="shared" si="0"/>
        <v>4</v>
      </c>
      <c r="K38" s="175" t="str">
        <f t="shared" si="1"/>
        <v>X</v>
      </c>
      <c r="L38" s="163" t="str">
        <f t="shared" si="2"/>
        <v>X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2:26" x14ac:dyDescent="0.35">
      <c r="B39" s="239"/>
      <c r="C39" s="172" t="str">
        <f>'Big Board'!B40</f>
        <v>(17) Florida</v>
      </c>
      <c r="D39" s="165" t="s">
        <v>45</v>
      </c>
      <c r="E39" s="166" t="s">
        <v>10</v>
      </c>
      <c r="F39" s="177">
        <v>15</v>
      </c>
      <c r="H39" s="162"/>
      <c r="I39" s="163">
        <v>38</v>
      </c>
      <c r="J39" s="162">
        <f t="shared" si="0"/>
        <v>16</v>
      </c>
      <c r="K39" s="175" t="str">
        <f t="shared" si="1"/>
        <v>X</v>
      </c>
      <c r="L39" s="163" t="str">
        <f t="shared" si="2"/>
        <v>X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2:26" x14ac:dyDescent="0.35">
      <c r="B40" s="239"/>
      <c r="C40" s="162" t="str">
        <f>'Big Board'!B41</f>
        <v>(15) Western Michigan</v>
      </c>
      <c r="D40" s="165" t="s">
        <v>46</v>
      </c>
      <c r="E40" s="177" t="s">
        <v>46</v>
      </c>
      <c r="F40" s="166">
        <v>31</v>
      </c>
      <c r="H40" s="162"/>
      <c r="I40" s="163">
        <v>39</v>
      </c>
      <c r="J40" s="162">
        <f t="shared" si="0"/>
        <v>36</v>
      </c>
      <c r="K40" s="175" t="str">
        <f t="shared" si="1"/>
        <v>X</v>
      </c>
      <c r="L40" s="163" t="str">
        <f t="shared" si="2"/>
        <v>X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2:26" x14ac:dyDescent="0.35">
      <c r="B41" s="239"/>
      <c r="C41" s="162" t="str">
        <f>'Big Board'!B42</f>
        <v>(9) USC</v>
      </c>
      <c r="D41" s="165" t="s">
        <v>83</v>
      </c>
      <c r="E41" s="166" t="s">
        <v>82</v>
      </c>
      <c r="F41" s="166">
        <v>17</v>
      </c>
      <c r="H41" s="162"/>
      <c r="I41" s="163">
        <v>40</v>
      </c>
      <c r="J41" s="162">
        <f t="shared" si="0"/>
        <v>31</v>
      </c>
      <c r="K41" s="175" t="str">
        <f t="shared" si="1"/>
        <v>X</v>
      </c>
      <c r="L41" s="163" t="str">
        <f t="shared" si="2"/>
        <v>X</v>
      </c>
    </row>
    <row r="42" spans="2:26" ht="15" thickBot="1" x14ac:dyDescent="0.4">
      <c r="B42" s="240"/>
      <c r="C42" s="169" t="str">
        <f>'Big Board'!B43</f>
        <v>(14) Auburn</v>
      </c>
      <c r="D42" s="169" t="s">
        <v>47</v>
      </c>
      <c r="E42" s="167" t="s">
        <v>47</v>
      </c>
      <c r="F42" s="170">
        <v>42</v>
      </c>
      <c r="H42" s="162"/>
      <c r="I42" s="163">
        <v>41</v>
      </c>
      <c r="J42" s="162">
        <f t="shared" si="0"/>
        <v>19</v>
      </c>
      <c r="K42" s="175" t="str">
        <f t="shared" si="1"/>
        <v>X</v>
      </c>
      <c r="L42" s="163" t="str">
        <f t="shared" si="2"/>
        <v>X</v>
      </c>
    </row>
    <row r="43" spans="2:26" ht="15" thickBot="1" x14ac:dyDescent="0.4">
      <c r="C43" s="174" t="str">
        <f>E37</f>
        <v>(1) Alabama</v>
      </c>
      <c r="D43" s="174" t="str">
        <f>E38</f>
        <v>(3) Ohio State</v>
      </c>
      <c r="E43" s="171" t="s">
        <v>43</v>
      </c>
      <c r="F43" s="168">
        <v>29</v>
      </c>
      <c r="H43" s="162"/>
      <c r="I43" s="158">
        <v>42</v>
      </c>
      <c r="J43" s="159">
        <f t="shared" si="0"/>
        <v>41</v>
      </c>
      <c r="K43" s="176" t="str">
        <f t="shared" si="1"/>
        <v>X</v>
      </c>
      <c r="L43" s="158" t="str">
        <f t="shared" si="2"/>
        <v>X</v>
      </c>
    </row>
    <row r="44" spans="2:26" ht="15" thickTop="1" x14ac:dyDescent="0.35">
      <c r="C44" s="162"/>
      <c r="D44" s="162"/>
      <c r="E44" s="162"/>
      <c r="F44" s="162"/>
    </row>
    <row r="45" spans="2:26" x14ac:dyDescent="0.35">
      <c r="C45" s="162"/>
      <c r="D45" s="162"/>
      <c r="E45" s="162"/>
      <c r="F45" s="162"/>
    </row>
    <row r="46" spans="2:26" x14ac:dyDescent="0.35">
      <c r="C46" s="162"/>
      <c r="D46" s="162"/>
      <c r="E46" s="162"/>
      <c r="F46" s="162"/>
    </row>
    <row r="47" spans="2:26" x14ac:dyDescent="0.35">
      <c r="C47" s="162"/>
      <c r="D47" s="162"/>
      <c r="E47" s="162"/>
      <c r="F47" s="162"/>
    </row>
    <row r="48" spans="2:26" x14ac:dyDescent="0.35">
      <c r="C48" s="162"/>
      <c r="D48" s="162"/>
      <c r="E48" s="162"/>
      <c r="F48" s="162"/>
    </row>
  </sheetData>
  <mergeCells count="5">
    <mergeCell ref="B2:B14"/>
    <mergeCell ref="N3:O4"/>
    <mergeCell ref="P3:Q4"/>
    <mergeCell ref="B15:B29"/>
    <mergeCell ref="B30:B42"/>
  </mergeCells>
  <conditionalFormatting sqref="F2:F43">
    <cfRule type="duplicateValues" dxfId="66" priority="1"/>
  </conditionalFormatting>
  <conditionalFormatting sqref="F2:F11">
    <cfRule type="duplicateValues" dxfId="65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RowHeight="14.5" x14ac:dyDescent="0.35"/>
  <cols>
    <col min="1" max="2" width="8.7265625" style="68"/>
    <col min="3" max="5" width="23.1796875" style="68" customWidth="1"/>
    <col min="6" max="6" width="14.1796875" style="68" customWidth="1"/>
    <col min="7" max="8" width="8.7265625" style="68"/>
    <col min="9" max="9" width="19" style="68" bestFit="1" customWidth="1"/>
    <col min="10" max="10" width="6.453125" style="68" hidden="1" customWidth="1"/>
    <col min="11" max="11" width="8.81640625" style="68" hidden="1" customWidth="1"/>
    <col min="12" max="12" width="8.7265625" style="68"/>
    <col min="13" max="13" width="9.1796875" style="68" customWidth="1"/>
    <col min="14" max="14" width="9.81640625" style="68" bestFit="1" customWidth="1"/>
    <col min="15" max="15" width="8.90625" style="68" customWidth="1"/>
    <col min="16" max="16" width="8.7265625" style="68"/>
    <col min="17" max="17" width="12.453125" style="68" customWidth="1"/>
    <col min="18" max="20" width="8.7265625" style="68"/>
    <col min="21" max="21" width="8.81640625" style="68" customWidth="1"/>
    <col min="22" max="16384" width="8.7265625" style="68"/>
  </cols>
  <sheetData>
    <row r="1" spans="1:18" ht="15.5" thickTop="1" thickBot="1" x14ac:dyDescent="0.4">
      <c r="A1" s="68" t="s">
        <v>4</v>
      </c>
      <c r="C1" s="89" t="s">
        <v>5</v>
      </c>
      <c r="D1" s="90" t="s">
        <v>78</v>
      </c>
      <c r="E1" s="91" t="s">
        <v>2</v>
      </c>
      <c r="F1" s="92" t="s">
        <v>3</v>
      </c>
      <c r="I1" s="72" t="s">
        <v>6</v>
      </c>
      <c r="J1" s="72"/>
      <c r="K1" s="72"/>
      <c r="L1" s="72"/>
      <c r="O1" s="73"/>
      <c r="P1" s="73"/>
    </row>
    <row r="2" spans="1:18" ht="15.5" thickTop="1" thickBot="1" x14ac:dyDescent="0.4">
      <c r="B2" s="238" t="s">
        <v>102</v>
      </c>
      <c r="C2" s="84" t="s">
        <v>48</v>
      </c>
      <c r="D2" s="93" t="s">
        <v>91</v>
      </c>
      <c r="E2" s="94" t="s">
        <v>48</v>
      </c>
      <c r="F2" s="95">
        <v>2</v>
      </c>
      <c r="I2" s="69">
        <v>1</v>
      </c>
      <c r="J2" s="68">
        <f>MATCH(I2,$F$2:$F$43,0)</f>
        <v>11</v>
      </c>
      <c r="K2" s="70" t="str">
        <f>IF(J2&gt;=0,"X","")</f>
        <v>X</v>
      </c>
      <c r="L2" s="69" t="str">
        <f>IFERROR(K2,"Unused")</f>
        <v>X</v>
      </c>
      <c r="O2" s="74"/>
      <c r="P2" s="74"/>
    </row>
    <row r="3" spans="1:18" x14ac:dyDescent="0.35">
      <c r="B3" s="239"/>
      <c r="C3" s="85" t="s">
        <v>49</v>
      </c>
      <c r="D3" s="96" t="s">
        <v>14</v>
      </c>
      <c r="E3" s="97" t="s">
        <v>14</v>
      </c>
      <c r="F3" s="98">
        <v>32</v>
      </c>
      <c r="I3" s="69">
        <v>2</v>
      </c>
      <c r="J3" s="68">
        <f t="shared" ref="J3:J43" si="0">MATCH(I3,$F$2:$F$43,0)</f>
        <v>1</v>
      </c>
      <c r="K3" s="70" t="str">
        <f t="shared" ref="K3:K43" si="1">IF(J3&gt;=0,"X","")</f>
        <v>X</v>
      </c>
      <c r="L3" s="69" t="str">
        <f t="shared" ref="L3:L43" si="2">IFERROR(K3,"Unused")</f>
        <v>X</v>
      </c>
      <c r="N3" s="232" t="s">
        <v>8</v>
      </c>
      <c r="O3" s="233"/>
      <c r="P3" s="233" t="s">
        <v>124</v>
      </c>
      <c r="Q3" s="236"/>
    </row>
    <row r="4" spans="1:18" ht="15" thickBot="1" x14ac:dyDescent="0.4">
      <c r="B4" s="239"/>
      <c r="C4" s="87" t="s">
        <v>50</v>
      </c>
      <c r="D4" s="99" t="s">
        <v>90</v>
      </c>
      <c r="E4" s="100" t="s">
        <v>50</v>
      </c>
      <c r="F4" s="101">
        <v>17</v>
      </c>
      <c r="I4" s="69">
        <v>3</v>
      </c>
      <c r="J4" s="68">
        <f t="shared" si="0"/>
        <v>34</v>
      </c>
      <c r="K4" s="70" t="str">
        <f t="shared" si="1"/>
        <v>X</v>
      </c>
      <c r="L4" s="69" t="str">
        <f t="shared" si="2"/>
        <v>X</v>
      </c>
      <c r="N4" s="234"/>
      <c r="O4" s="235"/>
      <c r="P4" s="235"/>
      <c r="Q4" s="237"/>
    </row>
    <row r="5" spans="1:18" x14ac:dyDescent="0.35">
      <c r="B5" s="239"/>
      <c r="C5" s="85" t="s">
        <v>92</v>
      </c>
      <c r="D5" s="96" t="s">
        <v>15</v>
      </c>
      <c r="E5" s="97" t="s">
        <v>15</v>
      </c>
      <c r="F5" s="98">
        <v>30</v>
      </c>
      <c r="I5" s="69">
        <v>4</v>
      </c>
      <c r="J5" s="68">
        <f t="shared" si="0"/>
        <v>12</v>
      </c>
      <c r="K5" s="70" t="str">
        <f t="shared" si="1"/>
        <v>X</v>
      </c>
      <c r="L5" s="69" t="str">
        <f t="shared" si="2"/>
        <v>X</v>
      </c>
    </row>
    <row r="6" spans="1:18" x14ac:dyDescent="0.35">
      <c r="B6" s="239"/>
      <c r="C6" s="87" t="s">
        <v>51</v>
      </c>
      <c r="D6" s="99" t="s">
        <v>89</v>
      </c>
      <c r="E6" s="100" t="s">
        <v>51</v>
      </c>
      <c r="F6" s="101">
        <v>13</v>
      </c>
      <c r="H6" s="75"/>
      <c r="I6" s="76">
        <v>5</v>
      </c>
      <c r="J6" s="75">
        <f t="shared" si="0"/>
        <v>29</v>
      </c>
      <c r="K6" s="78" t="str">
        <f t="shared" si="1"/>
        <v>X</v>
      </c>
      <c r="L6" s="76" t="str">
        <f t="shared" si="2"/>
        <v>X</v>
      </c>
    </row>
    <row r="7" spans="1:18" x14ac:dyDescent="0.35">
      <c r="B7" s="239"/>
      <c r="C7" s="85" t="s">
        <v>52</v>
      </c>
      <c r="D7" s="96" t="s">
        <v>16</v>
      </c>
      <c r="E7" s="97" t="s">
        <v>52</v>
      </c>
      <c r="F7" s="98">
        <v>24</v>
      </c>
      <c r="H7" s="75"/>
      <c r="I7" s="76">
        <v>6</v>
      </c>
      <c r="J7" s="75">
        <f t="shared" si="0"/>
        <v>16</v>
      </c>
      <c r="K7" s="78" t="str">
        <f t="shared" si="1"/>
        <v>X</v>
      </c>
      <c r="L7" s="76" t="str">
        <f t="shared" si="2"/>
        <v>X</v>
      </c>
    </row>
    <row r="8" spans="1:18" ht="15" thickBot="1" x14ac:dyDescent="0.4">
      <c r="B8" s="239"/>
      <c r="C8" s="87" t="s">
        <v>53</v>
      </c>
      <c r="D8" s="99" t="s">
        <v>17</v>
      </c>
      <c r="E8" s="100" t="s">
        <v>53</v>
      </c>
      <c r="F8" s="101">
        <v>37</v>
      </c>
      <c r="H8" s="75"/>
      <c r="I8" s="71">
        <v>7</v>
      </c>
      <c r="J8" s="72">
        <f t="shared" si="0"/>
        <v>25</v>
      </c>
      <c r="K8" s="79" t="str">
        <f t="shared" si="1"/>
        <v>X</v>
      </c>
      <c r="L8" s="71" t="str">
        <f t="shared" si="2"/>
        <v>X</v>
      </c>
    </row>
    <row r="9" spans="1:18" ht="15" thickTop="1" x14ac:dyDescent="0.35">
      <c r="B9" s="239"/>
      <c r="C9" s="85" t="s">
        <v>54</v>
      </c>
      <c r="D9" s="96" t="s">
        <v>81</v>
      </c>
      <c r="E9" s="97" t="s">
        <v>81</v>
      </c>
      <c r="F9" s="98">
        <v>27</v>
      </c>
      <c r="H9" s="75"/>
      <c r="I9" s="76">
        <v>8</v>
      </c>
      <c r="J9" s="75">
        <f t="shared" si="0"/>
        <v>23</v>
      </c>
      <c r="K9" s="78" t="str">
        <f t="shared" si="1"/>
        <v>X</v>
      </c>
      <c r="L9" s="76" t="str">
        <f t="shared" si="2"/>
        <v>X</v>
      </c>
    </row>
    <row r="10" spans="1:18" x14ac:dyDescent="0.35">
      <c r="B10" s="239"/>
      <c r="C10" s="87" t="s">
        <v>55</v>
      </c>
      <c r="D10" s="99" t="s">
        <v>18</v>
      </c>
      <c r="E10" s="100" t="s">
        <v>55</v>
      </c>
      <c r="F10" s="101">
        <v>31</v>
      </c>
      <c r="H10" s="75"/>
      <c r="I10" s="76">
        <v>9</v>
      </c>
      <c r="J10" s="75">
        <f t="shared" si="0"/>
        <v>13</v>
      </c>
      <c r="K10" s="78" t="str">
        <f t="shared" si="1"/>
        <v>X</v>
      </c>
      <c r="L10" s="76" t="str">
        <f t="shared" si="2"/>
        <v>X</v>
      </c>
      <c r="R10" s="68" t="s">
        <v>4</v>
      </c>
    </row>
    <row r="11" spans="1:18" x14ac:dyDescent="0.35">
      <c r="B11" s="239"/>
      <c r="C11" s="85" t="s">
        <v>98</v>
      </c>
      <c r="D11" s="96" t="s">
        <v>19</v>
      </c>
      <c r="E11" s="97" t="s">
        <v>98</v>
      </c>
      <c r="F11" s="98">
        <v>28</v>
      </c>
      <c r="H11" s="75"/>
      <c r="I11" s="76">
        <v>10</v>
      </c>
      <c r="J11" s="75">
        <f t="shared" si="0"/>
        <v>14</v>
      </c>
      <c r="K11" s="78" t="str">
        <f t="shared" si="1"/>
        <v>X</v>
      </c>
      <c r="L11" s="76" t="str">
        <f t="shared" si="2"/>
        <v>X</v>
      </c>
    </row>
    <row r="12" spans="1:18" x14ac:dyDescent="0.35">
      <c r="B12" s="239"/>
      <c r="C12" s="87" t="s">
        <v>56</v>
      </c>
      <c r="D12" s="99" t="s">
        <v>20</v>
      </c>
      <c r="E12" s="100" t="s">
        <v>56</v>
      </c>
      <c r="F12" s="101">
        <v>1</v>
      </c>
      <c r="H12" s="75"/>
      <c r="I12" s="76">
        <v>11</v>
      </c>
      <c r="J12" s="75">
        <f t="shared" si="0"/>
        <v>28</v>
      </c>
      <c r="K12" s="78" t="str">
        <f t="shared" si="1"/>
        <v>X</v>
      </c>
      <c r="L12" s="76" t="str">
        <f t="shared" si="2"/>
        <v>X</v>
      </c>
    </row>
    <row r="13" spans="1:18" x14ac:dyDescent="0.35">
      <c r="B13" s="239"/>
      <c r="C13" s="85" t="s">
        <v>57</v>
      </c>
      <c r="D13" s="96" t="s">
        <v>21</v>
      </c>
      <c r="E13" s="97" t="s">
        <v>57</v>
      </c>
      <c r="F13" s="98">
        <v>4</v>
      </c>
      <c r="H13" s="75"/>
      <c r="I13" s="76">
        <v>12</v>
      </c>
      <c r="J13" s="75">
        <f t="shared" si="0"/>
        <v>31</v>
      </c>
      <c r="K13" s="78" t="str">
        <f t="shared" si="1"/>
        <v>X</v>
      </c>
      <c r="L13" s="76" t="str">
        <f t="shared" si="2"/>
        <v>X</v>
      </c>
    </row>
    <row r="14" spans="1:18" ht="15" thickBot="1" x14ac:dyDescent="0.4">
      <c r="B14" s="240"/>
      <c r="C14" s="87" t="s">
        <v>58</v>
      </c>
      <c r="D14" s="99" t="s">
        <v>22</v>
      </c>
      <c r="E14" s="100" t="s">
        <v>58</v>
      </c>
      <c r="F14" s="101">
        <v>9</v>
      </c>
      <c r="H14" s="75"/>
      <c r="I14" s="76">
        <v>13</v>
      </c>
      <c r="J14" s="75">
        <f t="shared" si="0"/>
        <v>5</v>
      </c>
      <c r="K14" s="78" t="str">
        <f t="shared" si="1"/>
        <v>X</v>
      </c>
      <c r="L14" s="76" t="str">
        <f t="shared" si="2"/>
        <v>X</v>
      </c>
      <c r="Q14" s="68" t="s">
        <v>4</v>
      </c>
    </row>
    <row r="15" spans="1:18" ht="15" thickBot="1" x14ac:dyDescent="0.4">
      <c r="B15" s="238" t="s">
        <v>103</v>
      </c>
      <c r="C15" s="102" t="s">
        <v>59</v>
      </c>
      <c r="D15" s="103" t="s">
        <v>23</v>
      </c>
      <c r="E15" s="104" t="s">
        <v>59</v>
      </c>
      <c r="F15" s="105">
        <v>10</v>
      </c>
      <c r="H15" s="75"/>
      <c r="I15" s="71">
        <v>14</v>
      </c>
      <c r="J15" s="72">
        <f t="shared" si="0"/>
        <v>40</v>
      </c>
      <c r="K15" s="79" t="str">
        <f t="shared" si="1"/>
        <v>X</v>
      </c>
      <c r="L15" s="71" t="str">
        <f t="shared" si="2"/>
        <v>X</v>
      </c>
    </row>
    <row r="16" spans="1:18" ht="15" thickTop="1" x14ac:dyDescent="0.35">
      <c r="B16" s="239"/>
      <c r="C16" s="87" t="s">
        <v>60</v>
      </c>
      <c r="D16" s="99" t="s">
        <v>88</v>
      </c>
      <c r="E16" s="100" t="s">
        <v>88</v>
      </c>
      <c r="F16" s="101">
        <v>40</v>
      </c>
      <c r="H16" s="75"/>
      <c r="I16" s="76">
        <v>15</v>
      </c>
      <c r="J16" s="75">
        <f t="shared" si="0"/>
        <v>37</v>
      </c>
      <c r="K16" s="78" t="str">
        <f t="shared" si="1"/>
        <v>X</v>
      </c>
      <c r="L16" s="76" t="str">
        <f t="shared" si="2"/>
        <v>X</v>
      </c>
    </row>
    <row r="17" spans="2:12" x14ac:dyDescent="0.35">
      <c r="B17" s="239"/>
      <c r="C17" s="85" t="s">
        <v>61</v>
      </c>
      <c r="D17" s="96" t="s">
        <v>24</v>
      </c>
      <c r="E17" s="97" t="s">
        <v>24</v>
      </c>
      <c r="F17" s="98">
        <v>6</v>
      </c>
      <c r="H17" s="75"/>
      <c r="I17" s="76">
        <v>16</v>
      </c>
      <c r="J17" s="75">
        <f t="shared" si="0"/>
        <v>30</v>
      </c>
      <c r="K17" s="78" t="str">
        <f t="shared" si="1"/>
        <v>X</v>
      </c>
      <c r="L17" s="76" t="str">
        <f t="shared" si="2"/>
        <v>X</v>
      </c>
    </row>
    <row r="18" spans="2:12" x14ac:dyDescent="0.35">
      <c r="B18" s="239"/>
      <c r="C18" s="87" t="s">
        <v>62</v>
      </c>
      <c r="D18" s="99" t="s">
        <v>25</v>
      </c>
      <c r="E18" s="100" t="s">
        <v>62</v>
      </c>
      <c r="F18" s="101">
        <v>23</v>
      </c>
      <c r="H18" s="75"/>
      <c r="I18" s="76">
        <v>17</v>
      </c>
      <c r="J18" s="75">
        <f t="shared" si="0"/>
        <v>3</v>
      </c>
      <c r="K18" s="78" t="str">
        <f t="shared" si="1"/>
        <v>X</v>
      </c>
      <c r="L18" s="76" t="str">
        <f t="shared" si="2"/>
        <v>X</v>
      </c>
    </row>
    <row r="19" spans="2:12" x14ac:dyDescent="0.35">
      <c r="B19" s="239"/>
      <c r="C19" s="85" t="s">
        <v>63</v>
      </c>
      <c r="D19" s="96" t="s">
        <v>26</v>
      </c>
      <c r="E19" s="97" t="s">
        <v>63</v>
      </c>
      <c r="F19" s="98">
        <v>33</v>
      </c>
      <c r="H19" s="75"/>
      <c r="I19" s="76">
        <v>18</v>
      </c>
      <c r="J19" s="75">
        <f t="shared" si="0"/>
        <v>27</v>
      </c>
      <c r="K19" s="78" t="str">
        <f t="shared" si="1"/>
        <v>X</v>
      </c>
      <c r="L19" s="76" t="str">
        <f t="shared" si="2"/>
        <v>X</v>
      </c>
    </row>
    <row r="20" spans="2:12" x14ac:dyDescent="0.35">
      <c r="B20" s="239"/>
      <c r="C20" s="87" t="s">
        <v>64</v>
      </c>
      <c r="D20" s="99" t="s">
        <v>27</v>
      </c>
      <c r="E20" s="100" t="s">
        <v>64</v>
      </c>
      <c r="F20" s="101">
        <v>39</v>
      </c>
      <c r="H20" s="75"/>
      <c r="I20" s="76">
        <v>19</v>
      </c>
      <c r="J20" s="75">
        <f t="shared" si="0"/>
        <v>22</v>
      </c>
      <c r="K20" s="78" t="str">
        <f t="shared" si="1"/>
        <v>X</v>
      </c>
      <c r="L20" s="76" t="str">
        <f t="shared" si="2"/>
        <v>X</v>
      </c>
    </row>
    <row r="21" spans="2:12" x14ac:dyDescent="0.35">
      <c r="B21" s="239"/>
      <c r="C21" s="85" t="s">
        <v>93</v>
      </c>
      <c r="D21" s="96" t="s">
        <v>28</v>
      </c>
      <c r="E21" s="97" t="s">
        <v>93</v>
      </c>
      <c r="F21" s="98">
        <v>21</v>
      </c>
      <c r="H21" s="75"/>
      <c r="I21" s="76">
        <v>20</v>
      </c>
      <c r="J21" s="75">
        <f t="shared" si="0"/>
        <v>38</v>
      </c>
      <c r="K21" s="78" t="str">
        <f t="shared" si="1"/>
        <v>X</v>
      </c>
      <c r="L21" s="76" t="str">
        <f t="shared" si="2"/>
        <v>X</v>
      </c>
    </row>
    <row r="22" spans="2:12" ht="15" thickBot="1" x14ac:dyDescent="0.4">
      <c r="B22" s="239"/>
      <c r="C22" s="87" t="s">
        <v>65</v>
      </c>
      <c r="D22" s="99" t="s">
        <v>87</v>
      </c>
      <c r="E22" s="100" t="s">
        <v>87</v>
      </c>
      <c r="F22" s="101">
        <v>34</v>
      </c>
      <c r="H22" s="75"/>
      <c r="I22" s="71">
        <v>21</v>
      </c>
      <c r="J22" s="72">
        <f t="shared" si="0"/>
        <v>20</v>
      </c>
      <c r="K22" s="79" t="str">
        <f t="shared" si="1"/>
        <v>X</v>
      </c>
      <c r="L22" s="71" t="str">
        <f t="shared" si="2"/>
        <v>X</v>
      </c>
    </row>
    <row r="23" spans="2:12" ht="15" thickTop="1" x14ac:dyDescent="0.35">
      <c r="B23" s="239"/>
      <c r="C23" s="85" t="s">
        <v>66</v>
      </c>
      <c r="D23" s="96" t="s">
        <v>29</v>
      </c>
      <c r="E23" s="97" t="s">
        <v>29</v>
      </c>
      <c r="F23" s="98">
        <v>19</v>
      </c>
      <c r="H23" s="75"/>
      <c r="I23" s="76">
        <v>22</v>
      </c>
      <c r="J23" s="75">
        <f t="shared" si="0"/>
        <v>24</v>
      </c>
      <c r="K23" s="78" t="str">
        <f t="shared" si="1"/>
        <v>X</v>
      </c>
      <c r="L23" s="76" t="str">
        <f t="shared" si="2"/>
        <v>X</v>
      </c>
    </row>
    <row r="24" spans="2:12" x14ac:dyDescent="0.35">
      <c r="B24" s="239"/>
      <c r="C24" s="87" t="s">
        <v>80</v>
      </c>
      <c r="D24" s="99" t="s">
        <v>30</v>
      </c>
      <c r="E24" s="100" t="s">
        <v>80</v>
      </c>
      <c r="F24" s="101">
        <v>8</v>
      </c>
      <c r="H24" s="75"/>
      <c r="I24" s="76">
        <v>23</v>
      </c>
      <c r="J24" s="75">
        <f t="shared" si="0"/>
        <v>17</v>
      </c>
      <c r="K24" s="78" t="str">
        <f t="shared" si="1"/>
        <v>X</v>
      </c>
      <c r="L24" s="76" t="str">
        <f t="shared" si="2"/>
        <v>X</v>
      </c>
    </row>
    <row r="25" spans="2:12" x14ac:dyDescent="0.35">
      <c r="B25" s="239"/>
      <c r="C25" s="85" t="s">
        <v>67</v>
      </c>
      <c r="D25" s="96" t="s">
        <v>31</v>
      </c>
      <c r="E25" s="97" t="s">
        <v>31</v>
      </c>
      <c r="F25" s="98">
        <v>22</v>
      </c>
      <c r="H25" s="75"/>
      <c r="I25" s="76">
        <v>24</v>
      </c>
      <c r="J25" s="75">
        <f t="shared" si="0"/>
        <v>6</v>
      </c>
      <c r="K25" s="78" t="str">
        <f t="shared" si="1"/>
        <v>X</v>
      </c>
      <c r="L25" s="76" t="str">
        <f t="shared" si="2"/>
        <v>X</v>
      </c>
    </row>
    <row r="26" spans="2:12" x14ac:dyDescent="0.35">
      <c r="B26" s="239"/>
      <c r="C26" s="87" t="s">
        <v>94</v>
      </c>
      <c r="D26" s="99" t="s">
        <v>32</v>
      </c>
      <c r="E26" s="100" t="s">
        <v>32</v>
      </c>
      <c r="F26" s="101">
        <v>7</v>
      </c>
      <c r="H26" s="75"/>
      <c r="I26" s="76">
        <v>25</v>
      </c>
      <c r="J26" s="75">
        <f t="shared" si="0"/>
        <v>41</v>
      </c>
      <c r="K26" s="78" t="str">
        <f t="shared" si="1"/>
        <v>X</v>
      </c>
      <c r="L26" s="76" t="str">
        <f t="shared" si="2"/>
        <v>X</v>
      </c>
    </row>
    <row r="27" spans="2:12" x14ac:dyDescent="0.35">
      <c r="B27" s="239"/>
      <c r="C27" s="85" t="s">
        <v>68</v>
      </c>
      <c r="D27" s="96" t="s">
        <v>33</v>
      </c>
      <c r="E27" s="97" t="s">
        <v>68</v>
      </c>
      <c r="F27" s="98">
        <v>36</v>
      </c>
      <c r="H27" s="75"/>
      <c r="I27" s="76">
        <v>26</v>
      </c>
      <c r="J27" s="75">
        <f t="shared" si="0"/>
        <v>35</v>
      </c>
      <c r="K27" s="78" t="str">
        <f t="shared" si="1"/>
        <v>X</v>
      </c>
      <c r="L27" s="76" t="str">
        <f t="shared" si="2"/>
        <v>X</v>
      </c>
    </row>
    <row r="28" spans="2:12" x14ac:dyDescent="0.35">
      <c r="B28" s="241"/>
      <c r="C28" s="87" t="s">
        <v>69</v>
      </c>
      <c r="D28" s="99" t="s">
        <v>34</v>
      </c>
      <c r="E28" s="100" t="s">
        <v>69</v>
      </c>
      <c r="F28" s="101">
        <v>18</v>
      </c>
      <c r="H28" s="75"/>
      <c r="I28" s="76">
        <v>27</v>
      </c>
      <c r="J28" s="75">
        <f t="shared" si="0"/>
        <v>8</v>
      </c>
      <c r="K28" s="78" t="str">
        <f t="shared" si="1"/>
        <v>X</v>
      </c>
      <c r="L28" s="76" t="str">
        <f t="shared" si="2"/>
        <v>X</v>
      </c>
    </row>
    <row r="29" spans="2:12" ht="15" thickBot="1" x14ac:dyDescent="0.4">
      <c r="B29" s="242"/>
      <c r="C29" s="85" t="s">
        <v>95</v>
      </c>
      <c r="D29" s="96" t="s">
        <v>35</v>
      </c>
      <c r="E29" s="97" t="s">
        <v>95</v>
      </c>
      <c r="F29" s="98">
        <v>11</v>
      </c>
      <c r="H29" s="75"/>
      <c r="I29" s="71">
        <v>28</v>
      </c>
      <c r="J29" s="72">
        <f t="shared" si="0"/>
        <v>10</v>
      </c>
      <c r="K29" s="79" t="str">
        <f t="shared" si="1"/>
        <v>X</v>
      </c>
      <c r="L29" s="71" t="str">
        <f t="shared" si="2"/>
        <v>X</v>
      </c>
    </row>
    <row r="30" spans="2:12" x14ac:dyDescent="0.35">
      <c r="B30" s="238" t="s">
        <v>104</v>
      </c>
      <c r="C30" s="106" t="s">
        <v>70</v>
      </c>
      <c r="D30" s="93" t="s">
        <v>36</v>
      </c>
      <c r="E30" s="107" t="s">
        <v>36</v>
      </c>
      <c r="F30" s="95">
        <v>5</v>
      </c>
      <c r="H30" s="75"/>
      <c r="I30" s="76">
        <v>29</v>
      </c>
      <c r="J30" s="75">
        <f t="shared" si="0"/>
        <v>32</v>
      </c>
      <c r="K30" s="78" t="str">
        <f t="shared" si="1"/>
        <v>X</v>
      </c>
      <c r="L30" s="76" t="str">
        <f t="shared" si="2"/>
        <v>X</v>
      </c>
    </row>
    <row r="31" spans="2:12" x14ac:dyDescent="0.35">
      <c r="B31" s="239"/>
      <c r="C31" s="85" t="s">
        <v>71</v>
      </c>
      <c r="D31" s="96" t="s">
        <v>37</v>
      </c>
      <c r="E31" s="97" t="s">
        <v>37</v>
      </c>
      <c r="F31" s="98">
        <v>16</v>
      </c>
      <c r="H31" s="75"/>
      <c r="I31" s="76">
        <v>30</v>
      </c>
      <c r="J31" s="75">
        <f t="shared" si="0"/>
        <v>4</v>
      </c>
      <c r="K31" s="78" t="str">
        <f t="shared" si="1"/>
        <v>X</v>
      </c>
      <c r="L31" s="76" t="str">
        <f t="shared" si="2"/>
        <v>X</v>
      </c>
    </row>
    <row r="32" spans="2:12" x14ac:dyDescent="0.35">
      <c r="B32" s="239"/>
      <c r="C32" s="87" t="s">
        <v>72</v>
      </c>
      <c r="D32" s="99" t="s">
        <v>38</v>
      </c>
      <c r="E32" s="100" t="s">
        <v>72</v>
      </c>
      <c r="F32" s="101">
        <v>12</v>
      </c>
      <c r="H32" s="75"/>
      <c r="I32" s="76">
        <v>31</v>
      </c>
      <c r="J32" s="75">
        <f t="shared" si="0"/>
        <v>9</v>
      </c>
      <c r="K32" s="78" t="str">
        <f t="shared" si="1"/>
        <v>X</v>
      </c>
      <c r="L32" s="76" t="str">
        <f t="shared" si="2"/>
        <v>X</v>
      </c>
    </row>
    <row r="33" spans="2:17" x14ac:dyDescent="0.35">
      <c r="B33" s="239"/>
      <c r="C33" s="85" t="s">
        <v>73</v>
      </c>
      <c r="D33" s="96" t="s">
        <v>39</v>
      </c>
      <c r="E33" s="97" t="s">
        <v>73</v>
      </c>
      <c r="F33" s="98">
        <v>29</v>
      </c>
      <c r="H33" s="75"/>
      <c r="I33" s="76">
        <v>32</v>
      </c>
      <c r="J33" s="75">
        <f t="shared" si="0"/>
        <v>2</v>
      </c>
      <c r="K33" s="78" t="str">
        <f t="shared" si="1"/>
        <v>X</v>
      </c>
      <c r="L33" s="76" t="str">
        <f t="shared" si="2"/>
        <v>X</v>
      </c>
    </row>
    <row r="34" spans="2:17" x14ac:dyDescent="0.35">
      <c r="B34" s="239"/>
      <c r="C34" s="87" t="s">
        <v>96</v>
      </c>
      <c r="D34" s="99" t="s">
        <v>40</v>
      </c>
      <c r="E34" s="100" t="s">
        <v>40</v>
      </c>
      <c r="F34" s="101">
        <v>38</v>
      </c>
      <c r="H34" s="75"/>
      <c r="I34" s="76">
        <v>33</v>
      </c>
      <c r="J34" s="75">
        <f t="shared" si="0"/>
        <v>18</v>
      </c>
      <c r="K34" s="78" t="str">
        <f t="shared" si="1"/>
        <v>X</v>
      </c>
      <c r="L34" s="76" t="str">
        <f t="shared" si="2"/>
        <v>X</v>
      </c>
    </row>
    <row r="35" spans="2:17" x14ac:dyDescent="0.35">
      <c r="B35" s="239"/>
      <c r="C35" s="85" t="s">
        <v>84</v>
      </c>
      <c r="D35" s="96" t="s">
        <v>41</v>
      </c>
      <c r="E35" s="97" t="s">
        <v>84</v>
      </c>
      <c r="F35" s="98">
        <v>3</v>
      </c>
      <c r="H35" s="75"/>
      <c r="I35" s="76">
        <v>34</v>
      </c>
      <c r="J35" s="75">
        <f t="shared" si="0"/>
        <v>21</v>
      </c>
      <c r="K35" s="78" t="str">
        <f t="shared" si="1"/>
        <v>X</v>
      </c>
      <c r="L35" s="76" t="str">
        <f t="shared" si="2"/>
        <v>X</v>
      </c>
      <c r="Q35" s="68" t="s">
        <v>4</v>
      </c>
    </row>
    <row r="36" spans="2:17" ht="15" thickBot="1" x14ac:dyDescent="0.4">
      <c r="B36" s="239"/>
      <c r="C36" s="87" t="s">
        <v>74</v>
      </c>
      <c r="D36" s="99" t="s">
        <v>42</v>
      </c>
      <c r="E36" s="100" t="s">
        <v>74</v>
      </c>
      <c r="F36" s="101">
        <v>26</v>
      </c>
      <c r="H36" s="75"/>
      <c r="I36" s="71">
        <v>35</v>
      </c>
      <c r="J36" s="72">
        <f t="shared" si="0"/>
        <v>39</v>
      </c>
      <c r="K36" s="79" t="str">
        <f t="shared" si="1"/>
        <v>X</v>
      </c>
      <c r="L36" s="71" t="str">
        <f t="shared" si="2"/>
        <v>X</v>
      </c>
    </row>
    <row r="37" spans="2:17" ht="15" thickTop="1" x14ac:dyDescent="0.35">
      <c r="B37" s="239"/>
      <c r="C37" s="85" t="s">
        <v>75</v>
      </c>
      <c r="D37" s="96" t="s">
        <v>43</v>
      </c>
      <c r="E37" s="97" t="s">
        <v>43</v>
      </c>
      <c r="F37" s="98">
        <v>42</v>
      </c>
      <c r="H37" s="75"/>
      <c r="I37" s="76">
        <v>36</v>
      </c>
      <c r="J37" s="75">
        <f t="shared" si="0"/>
        <v>26</v>
      </c>
      <c r="K37" s="78" t="str">
        <f t="shared" si="1"/>
        <v>X</v>
      </c>
      <c r="L37" s="76" t="str">
        <f t="shared" si="2"/>
        <v>X</v>
      </c>
    </row>
    <row r="38" spans="2:17" x14ac:dyDescent="0.35">
      <c r="B38" s="239"/>
      <c r="C38" s="87" t="s">
        <v>97</v>
      </c>
      <c r="D38" s="99" t="s">
        <v>44</v>
      </c>
      <c r="E38" s="100" t="s">
        <v>97</v>
      </c>
      <c r="F38" s="101">
        <v>15</v>
      </c>
      <c r="H38" s="75"/>
      <c r="I38" s="76">
        <v>37</v>
      </c>
      <c r="J38" s="75">
        <f t="shared" si="0"/>
        <v>7</v>
      </c>
      <c r="K38" s="78" t="str">
        <f t="shared" si="1"/>
        <v>X</v>
      </c>
      <c r="L38" s="76" t="str">
        <f t="shared" si="2"/>
        <v>X</v>
      </c>
    </row>
    <row r="39" spans="2:17" x14ac:dyDescent="0.35">
      <c r="B39" s="239"/>
      <c r="C39" s="85" t="s">
        <v>10</v>
      </c>
      <c r="D39" s="96" t="s">
        <v>45</v>
      </c>
      <c r="E39" s="97" t="s">
        <v>10</v>
      </c>
      <c r="F39" s="98">
        <v>20</v>
      </c>
      <c r="H39" s="75"/>
      <c r="I39" s="76">
        <v>38</v>
      </c>
      <c r="J39" s="75">
        <f t="shared" si="0"/>
        <v>33</v>
      </c>
      <c r="K39" s="78" t="str">
        <f t="shared" si="1"/>
        <v>X</v>
      </c>
      <c r="L39" s="76" t="str">
        <f t="shared" si="2"/>
        <v>X</v>
      </c>
    </row>
    <row r="40" spans="2:17" x14ac:dyDescent="0.35">
      <c r="B40" s="239"/>
      <c r="C40" s="87" t="s">
        <v>76</v>
      </c>
      <c r="D40" s="99" t="s">
        <v>46</v>
      </c>
      <c r="E40" s="100" t="s">
        <v>46</v>
      </c>
      <c r="F40" s="101">
        <v>35</v>
      </c>
      <c r="H40" s="75"/>
      <c r="I40" s="76">
        <v>39</v>
      </c>
      <c r="J40" s="75">
        <f t="shared" si="0"/>
        <v>19</v>
      </c>
      <c r="K40" s="78" t="str">
        <f t="shared" si="1"/>
        <v>X</v>
      </c>
      <c r="L40" s="76" t="str">
        <f t="shared" si="2"/>
        <v>X</v>
      </c>
    </row>
    <row r="41" spans="2:17" x14ac:dyDescent="0.35">
      <c r="B41" s="239"/>
      <c r="C41" s="85" t="s">
        <v>82</v>
      </c>
      <c r="D41" s="96" t="s">
        <v>83</v>
      </c>
      <c r="E41" s="97" t="s">
        <v>83</v>
      </c>
      <c r="F41" s="98">
        <v>14</v>
      </c>
      <c r="H41" s="75"/>
      <c r="I41" s="76">
        <v>40</v>
      </c>
      <c r="J41" s="75">
        <f t="shared" si="0"/>
        <v>15</v>
      </c>
      <c r="K41" s="78" t="str">
        <f t="shared" si="1"/>
        <v>X</v>
      </c>
      <c r="L41" s="76" t="str">
        <f t="shared" si="2"/>
        <v>X</v>
      </c>
    </row>
    <row r="42" spans="2:17" ht="15" thickBot="1" x14ac:dyDescent="0.4">
      <c r="B42" s="240"/>
      <c r="C42" s="87" t="s">
        <v>77</v>
      </c>
      <c r="D42" s="99" t="s">
        <v>47</v>
      </c>
      <c r="E42" s="100" t="s">
        <v>47</v>
      </c>
      <c r="F42" s="101">
        <v>25</v>
      </c>
      <c r="H42" s="75"/>
      <c r="I42" s="76">
        <v>41</v>
      </c>
      <c r="J42" s="75">
        <f t="shared" si="0"/>
        <v>42</v>
      </c>
      <c r="K42" s="78" t="str">
        <f t="shared" si="1"/>
        <v>X</v>
      </c>
      <c r="L42" s="76" t="str">
        <f t="shared" si="2"/>
        <v>X</v>
      </c>
    </row>
    <row r="43" spans="2:17" ht="15.5" thickTop="1" thickBot="1" x14ac:dyDescent="0.4">
      <c r="C43" s="108" t="str">
        <f>E37</f>
        <v>(1) Alabama</v>
      </c>
      <c r="D43" s="109" t="str">
        <f>E38</f>
        <v>(3) Ohio State</v>
      </c>
      <c r="E43" s="110" t="s">
        <v>43</v>
      </c>
      <c r="F43" s="111">
        <v>41</v>
      </c>
      <c r="H43" s="75"/>
      <c r="I43" s="71">
        <v>42</v>
      </c>
      <c r="J43" s="72">
        <f t="shared" si="0"/>
        <v>36</v>
      </c>
      <c r="K43" s="79" t="str">
        <f t="shared" si="1"/>
        <v>X</v>
      </c>
      <c r="L43" s="71" t="str">
        <f t="shared" si="2"/>
        <v>X</v>
      </c>
    </row>
    <row r="44" spans="2:17" ht="15" thickTop="1" x14ac:dyDescent="0.35">
      <c r="C44" s="75"/>
      <c r="D44" s="75"/>
      <c r="E44" s="75"/>
      <c r="F44" s="75"/>
    </row>
    <row r="45" spans="2:17" x14ac:dyDescent="0.35">
      <c r="C45" s="75"/>
      <c r="D45" s="75"/>
      <c r="E45" s="75"/>
      <c r="F45" s="75"/>
    </row>
    <row r="46" spans="2:17" x14ac:dyDescent="0.35">
      <c r="C46" s="75"/>
      <c r="D46" s="75"/>
      <c r="E46" s="75"/>
      <c r="F46" s="75"/>
    </row>
    <row r="47" spans="2:17" x14ac:dyDescent="0.35">
      <c r="C47" s="75"/>
      <c r="D47" s="75"/>
      <c r="E47" s="75"/>
      <c r="F47" s="75"/>
    </row>
    <row r="48" spans="2:17" x14ac:dyDescent="0.35">
      <c r="C48" s="75"/>
      <c r="D48" s="75"/>
      <c r="E48" s="75"/>
      <c r="F48" s="75"/>
    </row>
  </sheetData>
  <mergeCells count="5">
    <mergeCell ref="N3:O4"/>
    <mergeCell ref="P3:Q4"/>
    <mergeCell ref="B2:B14"/>
    <mergeCell ref="B15:B29"/>
    <mergeCell ref="B30:B42"/>
  </mergeCells>
  <conditionalFormatting sqref="F2:F43">
    <cfRule type="duplicateValues" dxfId="57" priority="1"/>
  </conditionalFormatting>
  <conditionalFormatting sqref="F2:F11">
    <cfRule type="duplicateValues" dxfId="56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RowHeight="14.5" x14ac:dyDescent="0.35"/>
  <cols>
    <col min="1" max="2" width="8.7265625" style="38"/>
    <col min="3" max="5" width="23.1796875" style="38" customWidth="1"/>
    <col min="6" max="6" width="14.26953125" style="38" customWidth="1"/>
    <col min="7" max="8" width="8.7265625" style="38"/>
    <col min="9" max="9" width="19" style="38" bestFit="1" customWidth="1"/>
    <col min="10" max="10" width="6.453125" style="38" hidden="1" customWidth="1"/>
    <col min="11" max="11" width="8.7265625" style="38" hidden="1" customWidth="1"/>
    <col min="12" max="12" width="8.7265625" style="38"/>
    <col min="13" max="13" width="9.1796875" style="38" customWidth="1"/>
    <col min="14" max="14" width="9.7265625" style="38" bestFit="1" customWidth="1"/>
    <col min="15" max="15" width="8.81640625" style="38" customWidth="1"/>
    <col min="16" max="16" width="8.7265625" style="38"/>
    <col min="17" max="17" width="12.453125" style="38" customWidth="1"/>
    <col min="18" max="20" width="8.7265625" style="38"/>
    <col min="21" max="21" width="8.7265625" style="38" customWidth="1"/>
    <col min="22" max="16384" width="8.7265625" style="38"/>
  </cols>
  <sheetData>
    <row r="1" spans="1:18" ht="15.5" thickTop="1" thickBot="1" x14ac:dyDescent="0.4">
      <c r="A1" s="38" t="s">
        <v>4</v>
      </c>
      <c r="C1" s="89" t="s">
        <v>5</v>
      </c>
      <c r="D1" s="90" t="s">
        <v>78</v>
      </c>
      <c r="E1" s="91" t="s">
        <v>2</v>
      </c>
      <c r="F1" s="92" t="s">
        <v>3</v>
      </c>
      <c r="I1" s="42" t="s">
        <v>6</v>
      </c>
      <c r="J1" s="42"/>
      <c r="K1" s="42"/>
      <c r="L1" s="42"/>
      <c r="O1" s="43"/>
      <c r="P1" s="43"/>
    </row>
    <row r="2" spans="1:18" ht="15.5" thickTop="1" thickBot="1" x14ac:dyDescent="0.4">
      <c r="B2" s="238" t="s">
        <v>102</v>
      </c>
      <c r="C2" s="84" t="s">
        <v>48</v>
      </c>
      <c r="D2" s="93" t="s">
        <v>91</v>
      </c>
      <c r="E2" s="94" t="s">
        <v>91</v>
      </c>
      <c r="F2" s="95">
        <v>42</v>
      </c>
      <c r="I2" s="39">
        <v>1</v>
      </c>
      <c r="J2" s="38">
        <f>MATCH(I2,$F$2:$F$43,0)</f>
        <v>35</v>
      </c>
      <c r="K2" s="40" t="str">
        <f>IF(J2&gt;=0,"X","")</f>
        <v>X</v>
      </c>
      <c r="L2" s="39" t="str">
        <f>IFERROR(K2,"Unused")</f>
        <v>X</v>
      </c>
      <c r="O2" s="44"/>
      <c r="P2" s="44"/>
    </row>
    <row r="3" spans="1:18" x14ac:dyDescent="0.35">
      <c r="B3" s="239"/>
      <c r="C3" s="85" t="s">
        <v>49</v>
      </c>
      <c r="D3" s="96" t="s">
        <v>14</v>
      </c>
      <c r="E3" s="97" t="s">
        <v>14</v>
      </c>
      <c r="F3" s="98">
        <v>41</v>
      </c>
      <c r="I3" s="39">
        <v>2</v>
      </c>
      <c r="J3" s="38">
        <f t="shared" ref="J3:J43" si="0">MATCH(I3,$F$2:$F$43,0)</f>
        <v>29</v>
      </c>
      <c r="K3" s="40" t="str">
        <f t="shared" ref="K3:K43" si="1">IF(J3&gt;=0,"X","")</f>
        <v>X</v>
      </c>
      <c r="L3" s="39" t="str">
        <f t="shared" ref="L3:L43" si="2">IFERROR(K3,"Unused")</f>
        <v>X</v>
      </c>
      <c r="N3" s="232" t="s">
        <v>8</v>
      </c>
      <c r="O3" s="233"/>
      <c r="P3" s="233" t="s">
        <v>109</v>
      </c>
      <c r="Q3" s="236"/>
    </row>
    <row r="4" spans="1:18" ht="15" thickBot="1" x14ac:dyDescent="0.4">
      <c r="B4" s="239"/>
      <c r="C4" s="87" t="s">
        <v>50</v>
      </c>
      <c r="D4" s="99" t="s">
        <v>90</v>
      </c>
      <c r="E4" s="100" t="s">
        <v>50</v>
      </c>
      <c r="F4" s="101">
        <v>9</v>
      </c>
      <c r="I4" s="39">
        <v>3</v>
      </c>
      <c r="J4" s="38">
        <f t="shared" si="0"/>
        <v>37</v>
      </c>
      <c r="K4" s="40" t="str">
        <f t="shared" si="1"/>
        <v>X</v>
      </c>
      <c r="L4" s="39" t="str">
        <f t="shared" si="2"/>
        <v>X</v>
      </c>
      <c r="N4" s="234"/>
      <c r="O4" s="235"/>
      <c r="P4" s="235"/>
      <c r="Q4" s="237"/>
    </row>
    <row r="5" spans="1:18" x14ac:dyDescent="0.35">
      <c r="B5" s="239"/>
      <c r="C5" s="85" t="s">
        <v>92</v>
      </c>
      <c r="D5" s="96" t="s">
        <v>15</v>
      </c>
      <c r="E5" s="97" t="s">
        <v>15</v>
      </c>
      <c r="F5" s="98">
        <v>22</v>
      </c>
      <c r="I5" s="39">
        <v>4</v>
      </c>
      <c r="J5" s="38">
        <f t="shared" si="0"/>
        <v>40</v>
      </c>
      <c r="K5" s="40" t="str">
        <f t="shared" si="1"/>
        <v>X</v>
      </c>
      <c r="L5" s="39" t="str">
        <f t="shared" si="2"/>
        <v>X</v>
      </c>
    </row>
    <row r="6" spans="1:18" x14ac:dyDescent="0.35">
      <c r="B6" s="239"/>
      <c r="C6" s="87" t="s">
        <v>51</v>
      </c>
      <c r="D6" s="99" t="s">
        <v>89</v>
      </c>
      <c r="E6" s="100" t="s">
        <v>89</v>
      </c>
      <c r="F6" s="101">
        <v>12</v>
      </c>
      <c r="H6" s="46"/>
      <c r="I6" s="47">
        <v>5</v>
      </c>
      <c r="J6" s="46">
        <f t="shared" si="0"/>
        <v>28</v>
      </c>
      <c r="K6" s="49" t="str">
        <f t="shared" si="1"/>
        <v>X</v>
      </c>
      <c r="L6" s="47" t="str">
        <f t="shared" si="2"/>
        <v>X</v>
      </c>
    </row>
    <row r="7" spans="1:18" x14ac:dyDescent="0.35">
      <c r="B7" s="239"/>
      <c r="C7" s="85" t="s">
        <v>52</v>
      </c>
      <c r="D7" s="96" t="s">
        <v>16</v>
      </c>
      <c r="E7" s="97" t="s">
        <v>52</v>
      </c>
      <c r="F7" s="98">
        <v>21</v>
      </c>
      <c r="H7" s="46"/>
      <c r="I7" s="47">
        <v>6</v>
      </c>
      <c r="J7" s="46">
        <f t="shared" si="0"/>
        <v>27</v>
      </c>
      <c r="K7" s="49" t="str">
        <f t="shared" si="1"/>
        <v>X</v>
      </c>
      <c r="L7" s="47" t="str">
        <f t="shared" si="2"/>
        <v>X</v>
      </c>
    </row>
    <row r="8" spans="1:18" ht="15" thickBot="1" x14ac:dyDescent="0.4">
      <c r="B8" s="239"/>
      <c r="C8" s="87" t="s">
        <v>53</v>
      </c>
      <c r="D8" s="99" t="s">
        <v>17</v>
      </c>
      <c r="E8" s="100" t="s">
        <v>53</v>
      </c>
      <c r="F8" s="101">
        <v>36</v>
      </c>
      <c r="H8" s="46"/>
      <c r="I8" s="41">
        <v>7</v>
      </c>
      <c r="J8" s="42">
        <f t="shared" si="0"/>
        <v>25</v>
      </c>
      <c r="K8" s="50" t="str">
        <f t="shared" si="1"/>
        <v>X</v>
      </c>
      <c r="L8" s="41" t="str">
        <f t="shared" si="2"/>
        <v>X</v>
      </c>
    </row>
    <row r="9" spans="1:18" ht="15" thickTop="1" x14ac:dyDescent="0.35">
      <c r="B9" s="239"/>
      <c r="C9" s="85" t="s">
        <v>54</v>
      </c>
      <c r="D9" s="96" t="s">
        <v>81</v>
      </c>
      <c r="E9" s="97" t="s">
        <v>81</v>
      </c>
      <c r="F9" s="98">
        <v>13</v>
      </c>
      <c r="H9" s="46"/>
      <c r="I9" s="47">
        <v>8</v>
      </c>
      <c r="J9" s="46">
        <f t="shared" si="0"/>
        <v>31</v>
      </c>
      <c r="K9" s="49" t="str">
        <f t="shared" si="1"/>
        <v>X</v>
      </c>
      <c r="L9" s="47" t="str">
        <f t="shared" si="2"/>
        <v>X</v>
      </c>
    </row>
    <row r="10" spans="1:18" x14ac:dyDescent="0.35">
      <c r="B10" s="239"/>
      <c r="C10" s="87" t="s">
        <v>55</v>
      </c>
      <c r="D10" s="99" t="s">
        <v>18</v>
      </c>
      <c r="E10" s="100" t="s">
        <v>55</v>
      </c>
      <c r="F10" s="101">
        <v>28</v>
      </c>
      <c r="H10" s="46"/>
      <c r="I10" s="47">
        <v>9</v>
      </c>
      <c r="J10" s="46">
        <f t="shared" si="0"/>
        <v>3</v>
      </c>
      <c r="K10" s="49" t="str">
        <f t="shared" si="1"/>
        <v>X</v>
      </c>
      <c r="L10" s="47" t="str">
        <f t="shared" si="2"/>
        <v>X</v>
      </c>
      <c r="R10" s="38" t="s">
        <v>4</v>
      </c>
    </row>
    <row r="11" spans="1:18" x14ac:dyDescent="0.35">
      <c r="B11" s="239"/>
      <c r="C11" s="85" t="s">
        <v>98</v>
      </c>
      <c r="D11" s="96" t="s">
        <v>19</v>
      </c>
      <c r="E11" s="97" t="s">
        <v>98</v>
      </c>
      <c r="F11" s="98">
        <v>27</v>
      </c>
      <c r="H11" s="46"/>
      <c r="I11" s="47">
        <v>10</v>
      </c>
      <c r="J11" s="46">
        <f t="shared" si="0"/>
        <v>26</v>
      </c>
      <c r="K11" s="49" t="str">
        <f t="shared" si="1"/>
        <v>X</v>
      </c>
      <c r="L11" s="47" t="str">
        <f t="shared" si="2"/>
        <v>X</v>
      </c>
    </row>
    <row r="12" spans="1:18" x14ac:dyDescent="0.35">
      <c r="B12" s="239"/>
      <c r="C12" s="87" t="s">
        <v>56</v>
      </c>
      <c r="D12" s="99" t="s">
        <v>20</v>
      </c>
      <c r="E12" s="100" t="s">
        <v>56</v>
      </c>
      <c r="F12" s="101">
        <v>37</v>
      </c>
      <c r="H12" s="46"/>
      <c r="I12" s="47">
        <v>11</v>
      </c>
      <c r="J12" s="46">
        <f t="shared" si="0"/>
        <v>38</v>
      </c>
      <c r="K12" s="49" t="str">
        <f t="shared" si="1"/>
        <v>X</v>
      </c>
      <c r="L12" s="47" t="str">
        <f t="shared" si="2"/>
        <v>X</v>
      </c>
    </row>
    <row r="13" spans="1:18" x14ac:dyDescent="0.35">
      <c r="B13" s="239"/>
      <c r="C13" s="85" t="s">
        <v>57</v>
      </c>
      <c r="D13" s="96" t="s">
        <v>21</v>
      </c>
      <c r="E13" s="97" t="s">
        <v>21</v>
      </c>
      <c r="F13" s="98">
        <v>35</v>
      </c>
      <c r="H13" s="46"/>
      <c r="I13" s="47">
        <v>12</v>
      </c>
      <c r="J13" s="46">
        <f t="shared" si="0"/>
        <v>5</v>
      </c>
      <c r="K13" s="49" t="str">
        <f t="shared" si="1"/>
        <v>X</v>
      </c>
      <c r="L13" s="47" t="str">
        <f t="shared" si="2"/>
        <v>X</v>
      </c>
    </row>
    <row r="14" spans="1:18" ht="15" thickBot="1" x14ac:dyDescent="0.4">
      <c r="B14" s="240"/>
      <c r="C14" s="87" t="s">
        <v>58</v>
      </c>
      <c r="D14" s="99" t="s">
        <v>22</v>
      </c>
      <c r="E14" s="100" t="s">
        <v>22</v>
      </c>
      <c r="F14" s="101">
        <v>33</v>
      </c>
      <c r="H14" s="46"/>
      <c r="I14" s="47">
        <v>13</v>
      </c>
      <c r="J14" s="46">
        <f t="shared" si="0"/>
        <v>8</v>
      </c>
      <c r="K14" s="49" t="str">
        <f t="shared" si="1"/>
        <v>X</v>
      </c>
      <c r="L14" s="47" t="str">
        <f t="shared" si="2"/>
        <v>X</v>
      </c>
      <c r="Q14" s="38" t="s">
        <v>4</v>
      </c>
    </row>
    <row r="15" spans="1:18" ht="15" thickBot="1" x14ac:dyDescent="0.4">
      <c r="B15" s="238" t="s">
        <v>103</v>
      </c>
      <c r="C15" s="102" t="s">
        <v>59</v>
      </c>
      <c r="D15" s="103" t="s">
        <v>23</v>
      </c>
      <c r="E15" s="104" t="s">
        <v>59</v>
      </c>
      <c r="F15" s="105">
        <v>32</v>
      </c>
      <c r="H15" s="46"/>
      <c r="I15" s="41">
        <v>14</v>
      </c>
      <c r="J15" s="42">
        <f t="shared" si="0"/>
        <v>23</v>
      </c>
      <c r="K15" s="50" t="str">
        <f t="shared" si="1"/>
        <v>X</v>
      </c>
      <c r="L15" s="41" t="str">
        <f t="shared" si="2"/>
        <v>X</v>
      </c>
    </row>
    <row r="16" spans="1:18" ht="15" thickTop="1" x14ac:dyDescent="0.35">
      <c r="B16" s="239"/>
      <c r="C16" s="87" t="s">
        <v>60</v>
      </c>
      <c r="D16" s="99" t="s">
        <v>88</v>
      </c>
      <c r="E16" s="100" t="s">
        <v>88</v>
      </c>
      <c r="F16" s="101">
        <v>31</v>
      </c>
      <c r="H16" s="46"/>
      <c r="I16" s="47">
        <v>15</v>
      </c>
      <c r="J16" s="46">
        <f t="shared" si="0"/>
        <v>34</v>
      </c>
      <c r="K16" s="49" t="str">
        <f t="shared" si="1"/>
        <v>X</v>
      </c>
      <c r="L16" s="47" t="str">
        <f t="shared" si="2"/>
        <v>X</v>
      </c>
    </row>
    <row r="17" spans="2:12" x14ac:dyDescent="0.35">
      <c r="B17" s="239"/>
      <c r="C17" s="85" t="s">
        <v>61</v>
      </c>
      <c r="D17" s="96" t="s">
        <v>24</v>
      </c>
      <c r="E17" s="97" t="s">
        <v>24</v>
      </c>
      <c r="F17" s="98">
        <v>30</v>
      </c>
      <c r="H17" s="46"/>
      <c r="I17" s="47">
        <v>16</v>
      </c>
      <c r="J17" s="46">
        <f t="shared" si="0"/>
        <v>22</v>
      </c>
      <c r="K17" s="49" t="str">
        <f t="shared" si="1"/>
        <v>X</v>
      </c>
      <c r="L17" s="47" t="str">
        <f t="shared" si="2"/>
        <v>X</v>
      </c>
    </row>
    <row r="18" spans="2:12" x14ac:dyDescent="0.35">
      <c r="B18" s="239"/>
      <c r="C18" s="87" t="s">
        <v>62</v>
      </c>
      <c r="D18" s="99" t="s">
        <v>25</v>
      </c>
      <c r="E18" s="100" t="s">
        <v>62</v>
      </c>
      <c r="F18" s="101">
        <v>29</v>
      </c>
      <c r="H18" s="46"/>
      <c r="I18" s="47">
        <v>17</v>
      </c>
      <c r="J18" s="46">
        <f t="shared" si="0"/>
        <v>24</v>
      </c>
      <c r="K18" s="49" t="str">
        <f t="shared" si="1"/>
        <v>X</v>
      </c>
      <c r="L18" s="47" t="str">
        <f t="shared" si="2"/>
        <v>X</v>
      </c>
    </row>
    <row r="19" spans="2:12" x14ac:dyDescent="0.35">
      <c r="B19" s="239"/>
      <c r="C19" s="85" t="s">
        <v>63</v>
      </c>
      <c r="D19" s="96" t="s">
        <v>26</v>
      </c>
      <c r="E19" s="97" t="s">
        <v>63</v>
      </c>
      <c r="F19" s="98">
        <v>24</v>
      </c>
      <c r="H19" s="46"/>
      <c r="I19" s="47">
        <v>18</v>
      </c>
      <c r="J19" s="46">
        <f t="shared" si="0"/>
        <v>21</v>
      </c>
      <c r="K19" s="49" t="str">
        <f t="shared" si="1"/>
        <v>X</v>
      </c>
      <c r="L19" s="47" t="str">
        <f t="shared" si="2"/>
        <v>X</v>
      </c>
    </row>
    <row r="20" spans="2:12" x14ac:dyDescent="0.35">
      <c r="B20" s="239"/>
      <c r="C20" s="87" t="s">
        <v>64</v>
      </c>
      <c r="D20" s="99" t="s">
        <v>27</v>
      </c>
      <c r="E20" s="100" t="s">
        <v>64</v>
      </c>
      <c r="F20" s="101">
        <v>23</v>
      </c>
      <c r="H20" s="46"/>
      <c r="I20" s="47">
        <v>19</v>
      </c>
      <c r="J20" s="46">
        <f t="shared" si="0"/>
        <v>32</v>
      </c>
      <c r="K20" s="49" t="str">
        <f t="shared" si="1"/>
        <v>X</v>
      </c>
      <c r="L20" s="47" t="str">
        <f t="shared" si="2"/>
        <v>X</v>
      </c>
    </row>
    <row r="21" spans="2:12" x14ac:dyDescent="0.35">
      <c r="B21" s="239"/>
      <c r="C21" s="85" t="s">
        <v>93</v>
      </c>
      <c r="D21" s="96" t="s">
        <v>28</v>
      </c>
      <c r="E21" s="97" t="s">
        <v>93</v>
      </c>
      <c r="F21" s="98">
        <v>20</v>
      </c>
      <c r="H21" s="46"/>
      <c r="I21" s="47">
        <v>20</v>
      </c>
      <c r="J21" s="46">
        <f t="shared" si="0"/>
        <v>20</v>
      </c>
      <c r="K21" s="49" t="str">
        <f t="shared" si="1"/>
        <v>X</v>
      </c>
      <c r="L21" s="47" t="str">
        <f t="shared" si="2"/>
        <v>X</v>
      </c>
    </row>
    <row r="22" spans="2:12" ht="15" thickBot="1" x14ac:dyDescent="0.4">
      <c r="B22" s="239"/>
      <c r="C22" s="87" t="s">
        <v>65</v>
      </c>
      <c r="D22" s="99" t="s">
        <v>87</v>
      </c>
      <c r="E22" s="100" t="s">
        <v>87</v>
      </c>
      <c r="F22" s="101">
        <v>18</v>
      </c>
      <c r="H22" s="46"/>
      <c r="I22" s="41">
        <v>21</v>
      </c>
      <c r="J22" s="42">
        <f t="shared" si="0"/>
        <v>6</v>
      </c>
      <c r="K22" s="50" t="str">
        <f t="shared" si="1"/>
        <v>X</v>
      </c>
      <c r="L22" s="41" t="str">
        <f t="shared" si="2"/>
        <v>X</v>
      </c>
    </row>
    <row r="23" spans="2:12" ht="15" thickTop="1" x14ac:dyDescent="0.35">
      <c r="B23" s="239"/>
      <c r="C23" s="85" t="s">
        <v>66</v>
      </c>
      <c r="D23" s="96" t="s">
        <v>29</v>
      </c>
      <c r="E23" s="97" t="s">
        <v>29</v>
      </c>
      <c r="F23" s="98">
        <v>16</v>
      </c>
      <c r="H23" s="46"/>
      <c r="I23" s="47">
        <v>22</v>
      </c>
      <c r="J23" s="46">
        <f t="shared" si="0"/>
        <v>4</v>
      </c>
      <c r="K23" s="49" t="str">
        <f t="shared" si="1"/>
        <v>X</v>
      </c>
      <c r="L23" s="47" t="str">
        <f t="shared" si="2"/>
        <v>X</v>
      </c>
    </row>
    <row r="24" spans="2:12" x14ac:dyDescent="0.35">
      <c r="B24" s="239"/>
      <c r="C24" s="87" t="s">
        <v>80</v>
      </c>
      <c r="D24" s="99" t="s">
        <v>30</v>
      </c>
      <c r="E24" s="100" t="s">
        <v>30</v>
      </c>
      <c r="F24" s="101">
        <v>14</v>
      </c>
      <c r="H24" s="46"/>
      <c r="I24" s="47">
        <v>23</v>
      </c>
      <c r="J24" s="46">
        <f t="shared" si="0"/>
        <v>19</v>
      </c>
      <c r="K24" s="49" t="str">
        <f t="shared" si="1"/>
        <v>X</v>
      </c>
      <c r="L24" s="47" t="str">
        <f t="shared" si="2"/>
        <v>X</v>
      </c>
    </row>
    <row r="25" spans="2:12" x14ac:dyDescent="0.35">
      <c r="B25" s="239"/>
      <c r="C25" s="85" t="s">
        <v>67</v>
      </c>
      <c r="D25" s="96" t="s">
        <v>31</v>
      </c>
      <c r="E25" s="97" t="s">
        <v>31</v>
      </c>
      <c r="F25" s="98">
        <v>17</v>
      </c>
      <c r="H25" s="46"/>
      <c r="I25" s="47">
        <v>24</v>
      </c>
      <c r="J25" s="46">
        <f t="shared" si="0"/>
        <v>18</v>
      </c>
      <c r="K25" s="49" t="str">
        <f t="shared" si="1"/>
        <v>X</v>
      </c>
      <c r="L25" s="47" t="str">
        <f t="shared" si="2"/>
        <v>X</v>
      </c>
    </row>
    <row r="26" spans="2:12" x14ac:dyDescent="0.35">
      <c r="B26" s="239"/>
      <c r="C26" s="87" t="s">
        <v>94</v>
      </c>
      <c r="D26" s="99" t="s">
        <v>32</v>
      </c>
      <c r="E26" s="100" t="s">
        <v>94</v>
      </c>
      <c r="F26" s="101">
        <v>7</v>
      </c>
      <c r="H26" s="46"/>
      <c r="I26" s="47">
        <v>25</v>
      </c>
      <c r="J26" s="46">
        <f t="shared" si="0"/>
        <v>41</v>
      </c>
      <c r="K26" s="49" t="str">
        <f t="shared" si="1"/>
        <v>X</v>
      </c>
      <c r="L26" s="47" t="str">
        <f t="shared" si="2"/>
        <v>X</v>
      </c>
    </row>
    <row r="27" spans="2:12" x14ac:dyDescent="0.35">
      <c r="B27" s="239"/>
      <c r="C27" s="85" t="s">
        <v>68</v>
      </c>
      <c r="D27" s="96" t="s">
        <v>33</v>
      </c>
      <c r="E27" s="97" t="s">
        <v>68</v>
      </c>
      <c r="F27" s="98">
        <v>10</v>
      </c>
      <c r="H27" s="46"/>
      <c r="I27" s="47">
        <v>26</v>
      </c>
      <c r="J27" s="46">
        <f t="shared" si="0"/>
        <v>30</v>
      </c>
      <c r="K27" s="49" t="str">
        <f t="shared" si="1"/>
        <v>X</v>
      </c>
      <c r="L27" s="47" t="str">
        <f t="shared" si="2"/>
        <v>X</v>
      </c>
    </row>
    <row r="28" spans="2:12" x14ac:dyDescent="0.35">
      <c r="B28" s="241"/>
      <c r="C28" s="87" t="s">
        <v>69</v>
      </c>
      <c r="D28" s="99" t="s">
        <v>34</v>
      </c>
      <c r="E28" s="100" t="s">
        <v>69</v>
      </c>
      <c r="F28" s="101">
        <v>6</v>
      </c>
      <c r="H28" s="46"/>
      <c r="I28" s="47">
        <v>27</v>
      </c>
      <c r="J28" s="46">
        <f t="shared" si="0"/>
        <v>10</v>
      </c>
      <c r="K28" s="49" t="str">
        <f t="shared" si="1"/>
        <v>X</v>
      </c>
      <c r="L28" s="47" t="str">
        <f t="shared" si="2"/>
        <v>X</v>
      </c>
    </row>
    <row r="29" spans="2:12" ht="15" thickBot="1" x14ac:dyDescent="0.4">
      <c r="B29" s="242"/>
      <c r="C29" s="85" t="s">
        <v>95</v>
      </c>
      <c r="D29" s="96" t="s">
        <v>35</v>
      </c>
      <c r="E29" s="97" t="s">
        <v>95</v>
      </c>
      <c r="F29" s="98">
        <v>5</v>
      </c>
      <c r="H29" s="46"/>
      <c r="I29" s="41">
        <v>28</v>
      </c>
      <c r="J29" s="42">
        <f t="shared" si="0"/>
        <v>9</v>
      </c>
      <c r="K29" s="50" t="str">
        <f t="shared" si="1"/>
        <v>X</v>
      </c>
      <c r="L29" s="41" t="str">
        <f t="shared" si="2"/>
        <v>X</v>
      </c>
    </row>
    <row r="30" spans="2:12" x14ac:dyDescent="0.35">
      <c r="B30" s="238" t="s">
        <v>104</v>
      </c>
      <c r="C30" s="106" t="s">
        <v>70</v>
      </c>
      <c r="D30" s="93" t="s">
        <v>36</v>
      </c>
      <c r="E30" s="107" t="s">
        <v>36</v>
      </c>
      <c r="F30" s="95">
        <v>2</v>
      </c>
      <c r="H30" s="46"/>
      <c r="I30" s="47">
        <v>29</v>
      </c>
      <c r="J30" s="46">
        <f t="shared" si="0"/>
        <v>17</v>
      </c>
      <c r="K30" s="49" t="str">
        <f t="shared" si="1"/>
        <v>X</v>
      </c>
      <c r="L30" s="47" t="str">
        <f t="shared" si="2"/>
        <v>X</v>
      </c>
    </row>
    <row r="31" spans="2:12" x14ac:dyDescent="0.35">
      <c r="B31" s="239"/>
      <c r="C31" s="85" t="s">
        <v>71</v>
      </c>
      <c r="D31" s="96" t="s">
        <v>37</v>
      </c>
      <c r="E31" s="97" t="s">
        <v>37</v>
      </c>
      <c r="F31" s="98">
        <v>26</v>
      </c>
      <c r="H31" s="46"/>
      <c r="I31" s="47">
        <v>30</v>
      </c>
      <c r="J31" s="46">
        <f t="shared" si="0"/>
        <v>16</v>
      </c>
      <c r="K31" s="49" t="str">
        <f t="shared" si="1"/>
        <v>X</v>
      </c>
      <c r="L31" s="47" t="str">
        <f t="shared" si="2"/>
        <v>X</v>
      </c>
    </row>
    <row r="32" spans="2:12" x14ac:dyDescent="0.35">
      <c r="B32" s="239"/>
      <c r="C32" s="87" t="s">
        <v>72</v>
      </c>
      <c r="D32" s="99" t="s">
        <v>38</v>
      </c>
      <c r="E32" s="100" t="s">
        <v>72</v>
      </c>
      <c r="F32" s="101">
        <v>8</v>
      </c>
      <c r="H32" s="46"/>
      <c r="I32" s="47">
        <v>31</v>
      </c>
      <c r="J32" s="46">
        <f t="shared" si="0"/>
        <v>15</v>
      </c>
      <c r="K32" s="49" t="str">
        <f t="shared" si="1"/>
        <v>X</v>
      </c>
      <c r="L32" s="47" t="str">
        <f t="shared" si="2"/>
        <v>X</v>
      </c>
    </row>
    <row r="33" spans="2:17" x14ac:dyDescent="0.35">
      <c r="B33" s="239"/>
      <c r="C33" s="85" t="s">
        <v>73</v>
      </c>
      <c r="D33" s="96" t="s">
        <v>39</v>
      </c>
      <c r="E33" s="97" t="s">
        <v>73</v>
      </c>
      <c r="F33" s="98">
        <v>19</v>
      </c>
      <c r="H33" s="46"/>
      <c r="I33" s="47">
        <v>32</v>
      </c>
      <c r="J33" s="46">
        <f t="shared" si="0"/>
        <v>14</v>
      </c>
      <c r="K33" s="49" t="str">
        <f t="shared" si="1"/>
        <v>X</v>
      </c>
      <c r="L33" s="47" t="str">
        <f t="shared" si="2"/>
        <v>X</v>
      </c>
    </row>
    <row r="34" spans="2:17" x14ac:dyDescent="0.35">
      <c r="B34" s="239"/>
      <c r="C34" s="87" t="s">
        <v>96</v>
      </c>
      <c r="D34" s="99" t="s">
        <v>40</v>
      </c>
      <c r="E34" s="100" t="s">
        <v>40</v>
      </c>
      <c r="F34" s="101">
        <v>34</v>
      </c>
      <c r="H34" s="46"/>
      <c r="I34" s="47">
        <v>33</v>
      </c>
      <c r="J34" s="46">
        <f t="shared" si="0"/>
        <v>13</v>
      </c>
      <c r="K34" s="49" t="str">
        <f t="shared" si="1"/>
        <v>X</v>
      </c>
      <c r="L34" s="47" t="str">
        <f t="shared" si="2"/>
        <v>X</v>
      </c>
    </row>
    <row r="35" spans="2:17" x14ac:dyDescent="0.35">
      <c r="B35" s="239"/>
      <c r="C35" s="85" t="s">
        <v>84</v>
      </c>
      <c r="D35" s="96" t="s">
        <v>41</v>
      </c>
      <c r="E35" s="97" t="s">
        <v>41</v>
      </c>
      <c r="F35" s="98">
        <v>15</v>
      </c>
      <c r="H35" s="46"/>
      <c r="I35" s="47">
        <v>34</v>
      </c>
      <c r="J35" s="46">
        <f t="shared" si="0"/>
        <v>33</v>
      </c>
      <c r="K35" s="49" t="str">
        <f t="shared" si="1"/>
        <v>X</v>
      </c>
      <c r="L35" s="47" t="str">
        <f t="shared" si="2"/>
        <v>X</v>
      </c>
      <c r="Q35" s="38" t="s">
        <v>4</v>
      </c>
    </row>
    <row r="36" spans="2:17" ht="15" thickBot="1" x14ac:dyDescent="0.4">
      <c r="B36" s="239"/>
      <c r="C36" s="87" t="s">
        <v>74</v>
      </c>
      <c r="D36" s="99" t="s">
        <v>42</v>
      </c>
      <c r="E36" s="100" t="s">
        <v>74</v>
      </c>
      <c r="F36" s="101">
        <v>1</v>
      </c>
      <c r="H36" s="46"/>
      <c r="I36" s="41">
        <v>35</v>
      </c>
      <c r="J36" s="42">
        <f t="shared" si="0"/>
        <v>12</v>
      </c>
      <c r="K36" s="50" t="str">
        <f t="shared" si="1"/>
        <v>X</v>
      </c>
      <c r="L36" s="41" t="str">
        <f t="shared" si="2"/>
        <v>X</v>
      </c>
    </row>
    <row r="37" spans="2:17" ht="15" thickTop="1" x14ac:dyDescent="0.35">
      <c r="B37" s="239"/>
      <c r="C37" s="85" t="s">
        <v>75</v>
      </c>
      <c r="D37" s="96" t="s">
        <v>43</v>
      </c>
      <c r="E37" s="97" t="s">
        <v>43</v>
      </c>
      <c r="F37" s="98">
        <v>40</v>
      </c>
      <c r="H37" s="46"/>
      <c r="I37" s="47">
        <v>36</v>
      </c>
      <c r="J37" s="46">
        <f t="shared" si="0"/>
        <v>7</v>
      </c>
      <c r="K37" s="49" t="str">
        <f t="shared" si="1"/>
        <v>X</v>
      </c>
      <c r="L37" s="47" t="str">
        <f t="shared" si="2"/>
        <v>X</v>
      </c>
    </row>
    <row r="38" spans="2:17" x14ac:dyDescent="0.35">
      <c r="B38" s="239"/>
      <c r="C38" s="87" t="s">
        <v>97</v>
      </c>
      <c r="D38" s="99" t="s">
        <v>44</v>
      </c>
      <c r="E38" s="100" t="s">
        <v>44</v>
      </c>
      <c r="F38" s="101">
        <v>3</v>
      </c>
      <c r="H38" s="46"/>
      <c r="I38" s="47">
        <v>37</v>
      </c>
      <c r="J38" s="46">
        <f t="shared" si="0"/>
        <v>11</v>
      </c>
      <c r="K38" s="49" t="str">
        <f t="shared" si="1"/>
        <v>X</v>
      </c>
      <c r="L38" s="47" t="str">
        <f t="shared" si="2"/>
        <v>X</v>
      </c>
    </row>
    <row r="39" spans="2:17" x14ac:dyDescent="0.35">
      <c r="B39" s="239"/>
      <c r="C39" s="85" t="s">
        <v>10</v>
      </c>
      <c r="D39" s="96" t="s">
        <v>45</v>
      </c>
      <c r="E39" s="97" t="s">
        <v>10</v>
      </c>
      <c r="F39" s="98">
        <v>11</v>
      </c>
      <c r="H39" s="46"/>
      <c r="I39" s="47">
        <v>38</v>
      </c>
      <c r="J39" s="46">
        <f t="shared" si="0"/>
        <v>42</v>
      </c>
      <c r="K39" s="49" t="str">
        <f t="shared" si="1"/>
        <v>X</v>
      </c>
      <c r="L39" s="47" t="str">
        <f t="shared" si="2"/>
        <v>X</v>
      </c>
    </row>
    <row r="40" spans="2:17" x14ac:dyDescent="0.35">
      <c r="B40" s="239"/>
      <c r="C40" s="87" t="s">
        <v>76</v>
      </c>
      <c r="D40" s="99" t="s">
        <v>46</v>
      </c>
      <c r="E40" s="100" t="s">
        <v>46</v>
      </c>
      <c r="F40" s="101">
        <v>39</v>
      </c>
      <c r="H40" s="46"/>
      <c r="I40" s="47">
        <v>39</v>
      </c>
      <c r="J40" s="46">
        <f t="shared" si="0"/>
        <v>39</v>
      </c>
      <c r="K40" s="49" t="str">
        <f t="shared" si="1"/>
        <v>X</v>
      </c>
      <c r="L40" s="47" t="str">
        <f t="shared" si="2"/>
        <v>X</v>
      </c>
    </row>
    <row r="41" spans="2:17" x14ac:dyDescent="0.35">
      <c r="B41" s="239"/>
      <c r="C41" s="85" t="s">
        <v>82</v>
      </c>
      <c r="D41" s="96" t="s">
        <v>83</v>
      </c>
      <c r="E41" s="97" t="s">
        <v>83</v>
      </c>
      <c r="F41" s="98">
        <v>4</v>
      </c>
      <c r="H41" s="46"/>
      <c r="I41" s="47">
        <v>40</v>
      </c>
      <c r="J41" s="46">
        <f t="shared" si="0"/>
        <v>36</v>
      </c>
      <c r="K41" s="49" t="str">
        <f t="shared" si="1"/>
        <v>X</v>
      </c>
      <c r="L41" s="47" t="str">
        <f t="shared" si="2"/>
        <v>X</v>
      </c>
    </row>
    <row r="42" spans="2:17" ht="15" thickBot="1" x14ac:dyDescent="0.4">
      <c r="B42" s="240"/>
      <c r="C42" s="87" t="s">
        <v>77</v>
      </c>
      <c r="D42" s="99" t="s">
        <v>47</v>
      </c>
      <c r="E42" s="100" t="s">
        <v>47</v>
      </c>
      <c r="F42" s="101">
        <v>25</v>
      </c>
      <c r="H42" s="46"/>
      <c r="I42" s="47">
        <v>41</v>
      </c>
      <c r="J42" s="46">
        <f t="shared" si="0"/>
        <v>2</v>
      </c>
      <c r="K42" s="49" t="str">
        <f t="shared" si="1"/>
        <v>X</v>
      </c>
      <c r="L42" s="47" t="str">
        <f t="shared" si="2"/>
        <v>X</v>
      </c>
    </row>
    <row r="43" spans="2:17" ht="15.5" thickTop="1" thickBot="1" x14ac:dyDescent="0.4">
      <c r="C43" s="108" t="str">
        <f>E37</f>
        <v>(1) Alabama</v>
      </c>
      <c r="D43" s="109" t="str">
        <f>E38</f>
        <v>(2) Clemson</v>
      </c>
      <c r="E43" s="110" t="s">
        <v>43</v>
      </c>
      <c r="F43" s="111">
        <v>38</v>
      </c>
      <c r="H43" s="46"/>
      <c r="I43" s="41">
        <v>42</v>
      </c>
      <c r="J43" s="42">
        <f t="shared" si="0"/>
        <v>1</v>
      </c>
      <c r="K43" s="50" t="str">
        <f t="shared" si="1"/>
        <v>X</v>
      </c>
      <c r="L43" s="41" t="str">
        <f t="shared" si="2"/>
        <v>X</v>
      </c>
    </row>
    <row r="44" spans="2:17" ht="15" thickTop="1" x14ac:dyDescent="0.35">
      <c r="C44" s="46"/>
      <c r="D44" s="46"/>
      <c r="E44" s="46"/>
      <c r="F44" s="46"/>
    </row>
    <row r="45" spans="2:17" x14ac:dyDescent="0.35">
      <c r="C45" s="46"/>
      <c r="D45" s="46"/>
      <c r="E45" s="46"/>
      <c r="F45" s="46"/>
    </row>
    <row r="46" spans="2:17" x14ac:dyDescent="0.35">
      <c r="C46" s="46"/>
      <c r="D46" s="46"/>
      <c r="E46" s="46"/>
      <c r="F46" s="46"/>
    </row>
    <row r="47" spans="2:17" x14ac:dyDescent="0.35">
      <c r="C47" s="46"/>
      <c r="D47" s="46"/>
      <c r="E47" s="46"/>
      <c r="F47" s="46"/>
    </row>
    <row r="48" spans="2:17" x14ac:dyDescent="0.35">
      <c r="C48" s="46"/>
      <c r="D48" s="46"/>
      <c r="E48" s="46"/>
      <c r="F48" s="46"/>
    </row>
  </sheetData>
  <sheetProtection selectLockedCells="1" selectUnlockedCells="1"/>
  <mergeCells count="5">
    <mergeCell ref="N3:O4"/>
    <mergeCell ref="P3:Q4"/>
    <mergeCell ref="B2:B14"/>
    <mergeCell ref="B15:B29"/>
    <mergeCell ref="B30:B42"/>
  </mergeCells>
  <conditionalFormatting sqref="F2:F43">
    <cfRule type="duplicateValues" dxfId="55" priority="1"/>
  </conditionalFormatting>
  <conditionalFormatting sqref="F2:F11">
    <cfRule type="duplicateValues" dxfId="54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ColWidth="8.81640625" defaultRowHeight="14.5" x14ac:dyDescent="0.35"/>
  <cols>
    <col min="1" max="2" width="8.81640625" style="38"/>
    <col min="3" max="5" width="23.1796875" style="38" customWidth="1"/>
    <col min="6" max="6" width="14.36328125" style="38" customWidth="1"/>
    <col min="7" max="8" width="8.81640625" style="38"/>
    <col min="9" max="9" width="19" style="38" bestFit="1" customWidth="1"/>
    <col min="10" max="10" width="6.453125" style="38" hidden="1" customWidth="1"/>
    <col min="11" max="11" width="8.6328125" style="38" hidden="1" customWidth="1"/>
    <col min="12" max="12" width="8.81640625" style="38"/>
    <col min="13" max="13" width="9.1796875" style="38" customWidth="1"/>
    <col min="14" max="14" width="9.6328125" style="38" bestFit="1" customWidth="1"/>
    <col min="15" max="15" width="8.81640625" style="38" customWidth="1"/>
    <col min="16" max="16" width="8.81640625" style="38"/>
    <col min="17" max="17" width="12.453125" style="38" customWidth="1"/>
    <col min="18" max="20" width="8.81640625" style="38"/>
    <col min="21" max="21" width="8.6328125" style="38" customWidth="1"/>
    <col min="22" max="16384" width="8.81640625" style="38"/>
  </cols>
  <sheetData>
    <row r="1" spans="1:18" ht="15.5" thickTop="1" thickBot="1" x14ac:dyDescent="0.4">
      <c r="A1" s="38" t="s">
        <v>4</v>
      </c>
      <c r="C1" s="138" t="s">
        <v>5</v>
      </c>
      <c r="D1" s="139" t="s">
        <v>78</v>
      </c>
      <c r="E1" s="140" t="s">
        <v>2</v>
      </c>
      <c r="F1" s="141" t="s">
        <v>3</v>
      </c>
      <c r="I1" s="42" t="s">
        <v>6</v>
      </c>
      <c r="J1" s="42"/>
      <c r="K1" s="42"/>
      <c r="L1" s="42"/>
      <c r="O1" s="43"/>
      <c r="P1" s="43"/>
    </row>
    <row r="2" spans="1:18" ht="15.5" thickTop="1" thickBot="1" x14ac:dyDescent="0.4">
      <c r="B2" s="238" t="s">
        <v>102</v>
      </c>
      <c r="C2" s="142" t="s">
        <v>48</v>
      </c>
      <c r="D2" s="93" t="s">
        <v>91</v>
      </c>
      <c r="E2" s="94" t="s">
        <v>91</v>
      </c>
      <c r="F2" s="143">
        <v>42</v>
      </c>
      <c r="I2" s="39">
        <v>1</v>
      </c>
      <c r="J2" s="38">
        <f>MATCH(I2,$F$2:$F$43,0)</f>
        <v>5</v>
      </c>
      <c r="K2" s="40" t="str">
        <f>IF(J2&gt;=0,"X","")</f>
        <v>X</v>
      </c>
      <c r="L2" s="39" t="str">
        <f>IFERROR(K2,"Unused")</f>
        <v>X</v>
      </c>
      <c r="O2" s="44"/>
      <c r="P2" s="44"/>
    </row>
    <row r="3" spans="1:18" ht="14.5" customHeight="1" x14ac:dyDescent="0.35">
      <c r="B3" s="239"/>
      <c r="C3" s="144" t="s">
        <v>49</v>
      </c>
      <c r="D3" s="96" t="s">
        <v>14</v>
      </c>
      <c r="E3" s="97" t="s">
        <v>14</v>
      </c>
      <c r="F3" s="145">
        <v>9</v>
      </c>
      <c r="I3" s="39">
        <v>2</v>
      </c>
      <c r="J3" s="38">
        <f t="shared" ref="J3:J43" si="0">MATCH(I3,$F$2:$F$43,0)</f>
        <v>6</v>
      </c>
      <c r="K3" s="40" t="str">
        <f t="shared" ref="K3:K43" si="1">IF(J3&gt;=0,"X","")</f>
        <v>X</v>
      </c>
      <c r="L3" s="39" t="str">
        <f t="shared" ref="L3:L43" si="2">IFERROR(K3,"Unused")</f>
        <v>X</v>
      </c>
      <c r="N3" s="232" t="s">
        <v>122</v>
      </c>
      <c r="O3" s="236"/>
    </row>
    <row r="4" spans="1:18" ht="15" customHeight="1" thickBot="1" x14ac:dyDescent="0.4">
      <c r="B4" s="239"/>
      <c r="C4" s="146" t="s">
        <v>50</v>
      </c>
      <c r="D4" s="99" t="s">
        <v>90</v>
      </c>
      <c r="E4" s="100" t="s">
        <v>90</v>
      </c>
      <c r="F4" s="147">
        <v>8</v>
      </c>
      <c r="I4" s="39">
        <v>3</v>
      </c>
      <c r="J4" s="38">
        <f t="shared" si="0"/>
        <v>12</v>
      </c>
      <c r="K4" s="40" t="str">
        <f t="shared" si="1"/>
        <v>X</v>
      </c>
      <c r="L4" s="39" t="str">
        <f t="shared" si="2"/>
        <v>X</v>
      </c>
      <c r="N4" s="234"/>
      <c r="O4" s="237"/>
    </row>
    <row r="5" spans="1:18" x14ac:dyDescent="0.35">
      <c r="B5" s="239"/>
      <c r="C5" s="144" t="s">
        <v>92</v>
      </c>
      <c r="D5" s="96" t="s">
        <v>15</v>
      </c>
      <c r="E5" s="97" t="s">
        <v>15</v>
      </c>
      <c r="F5" s="145">
        <v>26</v>
      </c>
      <c r="I5" s="39">
        <v>4</v>
      </c>
      <c r="J5" s="38">
        <f t="shared" si="0"/>
        <v>16</v>
      </c>
      <c r="K5" s="40" t="str">
        <f t="shared" si="1"/>
        <v>X</v>
      </c>
      <c r="L5" s="39" t="str">
        <f t="shared" si="2"/>
        <v>X</v>
      </c>
    </row>
    <row r="6" spans="1:18" x14ac:dyDescent="0.35">
      <c r="B6" s="239"/>
      <c r="C6" s="146" t="s">
        <v>51</v>
      </c>
      <c r="D6" s="99" t="s">
        <v>89</v>
      </c>
      <c r="E6" s="100" t="s">
        <v>89</v>
      </c>
      <c r="F6" s="147">
        <v>1</v>
      </c>
      <c r="H6" s="46"/>
      <c r="I6" s="47">
        <v>5</v>
      </c>
      <c r="J6" s="46">
        <f t="shared" si="0"/>
        <v>14</v>
      </c>
      <c r="K6" s="49" t="str">
        <f t="shared" si="1"/>
        <v>X</v>
      </c>
      <c r="L6" s="47" t="str">
        <f t="shared" si="2"/>
        <v>X</v>
      </c>
    </row>
    <row r="7" spans="1:18" x14ac:dyDescent="0.35">
      <c r="B7" s="239"/>
      <c r="C7" s="144" t="s">
        <v>52</v>
      </c>
      <c r="D7" s="96" t="s">
        <v>16</v>
      </c>
      <c r="E7" s="97" t="s">
        <v>16</v>
      </c>
      <c r="F7" s="145">
        <v>2</v>
      </c>
      <c r="H7" s="46"/>
      <c r="I7" s="47">
        <v>6</v>
      </c>
      <c r="J7" s="46">
        <f t="shared" si="0"/>
        <v>31</v>
      </c>
      <c r="K7" s="49" t="str">
        <f t="shared" si="1"/>
        <v>X</v>
      </c>
      <c r="L7" s="47" t="str">
        <f t="shared" si="2"/>
        <v>X</v>
      </c>
    </row>
    <row r="8" spans="1:18" ht="15" thickBot="1" x14ac:dyDescent="0.4">
      <c r="B8" s="239"/>
      <c r="C8" s="146" t="s">
        <v>53</v>
      </c>
      <c r="D8" s="99" t="s">
        <v>17</v>
      </c>
      <c r="E8" s="100" t="s">
        <v>53</v>
      </c>
      <c r="F8" s="147">
        <v>37</v>
      </c>
      <c r="H8" s="46"/>
      <c r="I8" s="41">
        <v>7</v>
      </c>
      <c r="J8" s="42">
        <f t="shared" si="0"/>
        <v>29</v>
      </c>
      <c r="K8" s="50" t="str">
        <f t="shared" si="1"/>
        <v>X</v>
      </c>
      <c r="L8" s="41" t="str">
        <f t="shared" si="2"/>
        <v>X</v>
      </c>
    </row>
    <row r="9" spans="1:18" ht="15" thickTop="1" x14ac:dyDescent="0.35">
      <c r="B9" s="239"/>
      <c r="C9" s="144" t="s">
        <v>54</v>
      </c>
      <c r="D9" s="96" t="s">
        <v>81</v>
      </c>
      <c r="E9" s="97" t="s">
        <v>81</v>
      </c>
      <c r="F9" s="145">
        <v>32</v>
      </c>
      <c r="H9" s="46"/>
      <c r="I9" s="47">
        <v>8</v>
      </c>
      <c r="J9" s="46">
        <f t="shared" si="0"/>
        <v>3</v>
      </c>
      <c r="K9" s="49" t="str">
        <f t="shared" si="1"/>
        <v>X</v>
      </c>
      <c r="L9" s="47" t="str">
        <f t="shared" si="2"/>
        <v>X</v>
      </c>
    </row>
    <row r="10" spans="1:18" x14ac:dyDescent="0.35">
      <c r="B10" s="239"/>
      <c r="C10" s="146" t="s">
        <v>55</v>
      </c>
      <c r="D10" s="99" t="s">
        <v>18</v>
      </c>
      <c r="E10" s="100" t="s">
        <v>55</v>
      </c>
      <c r="F10" s="147">
        <v>17</v>
      </c>
      <c r="H10" s="46"/>
      <c r="I10" s="47">
        <v>9</v>
      </c>
      <c r="J10" s="46">
        <f t="shared" si="0"/>
        <v>2</v>
      </c>
      <c r="K10" s="49" t="str">
        <f t="shared" si="1"/>
        <v>X</v>
      </c>
      <c r="L10" s="47" t="str">
        <f t="shared" si="2"/>
        <v>X</v>
      </c>
      <c r="R10" s="38" t="s">
        <v>4</v>
      </c>
    </row>
    <row r="11" spans="1:18" x14ac:dyDescent="0.35">
      <c r="B11" s="239"/>
      <c r="C11" s="144" t="s">
        <v>98</v>
      </c>
      <c r="D11" s="96" t="s">
        <v>19</v>
      </c>
      <c r="E11" s="97" t="s">
        <v>98</v>
      </c>
      <c r="F11" s="145">
        <v>39</v>
      </c>
      <c r="H11" s="46"/>
      <c r="I11" s="47">
        <v>10</v>
      </c>
      <c r="J11" s="46">
        <f t="shared" si="0"/>
        <v>42</v>
      </c>
      <c r="K11" s="49" t="str">
        <f t="shared" si="1"/>
        <v>X</v>
      </c>
      <c r="L11" s="47" t="str">
        <f t="shared" si="2"/>
        <v>X</v>
      </c>
    </row>
    <row r="12" spans="1:18" x14ac:dyDescent="0.35">
      <c r="B12" s="239"/>
      <c r="C12" s="146" t="s">
        <v>56</v>
      </c>
      <c r="D12" s="99" t="s">
        <v>20</v>
      </c>
      <c r="E12" s="100" t="s">
        <v>56</v>
      </c>
      <c r="F12" s="147">
        <v>21</v>
      </c>
      <c r="H12" s="46"/>
      <c r="I12" s="47">
        <v>11</v>
      </c>
      <c r="J12" s="46">
        <f t="shared" si="0"/>
        <v>22</v>
      </c>
      <c r="K12" s="49" t="str">
        <f t="shared" si="1"/>
        <v>X</v>
      </c>
      <c r="L12" s="47" t="str">
        <f t="shared" si="2"/>
        <v>X</v>
      </c>
      <c r="Q12" s="38" t="s">
        <v>4</v>
      </c>
    </row>
    <row r="13" spans="1:18" x14ac:dyDescent="0.35">
      <c r="B13" s="239"/>
      <c r="C13" s="144" t="s">
        <v>57</v>
      </c>
      <c r="D13" s="96" t="s">
        <v>21</v>
      </c>
      <c r="E13" s="97" t="s">
        <v>21</v>
      </c>
      <c r="F13" s="145">
        <v>3</v>
      </c>
      <c r="H13" s="46"/>
      <c r="I13" s="47">
        <v>12</v>
      </c>
      <c r="J13" s="46">
        <f t="shared" si="0"/>
        <v>23</v>
      </c>
      <c r="K13" s="49" t="str">
        <f t="shared" si="1"/>
        <v>X</v>
      </c>
      <c r="L13" s="47" t="str">
        <f t="shared" si="2"/>
        <v>X</v>
      </c>
    </row>
    <row r="14" spans="1:18" ht="15" thickBot="1" x14ac:dyDescent="0.4">
      <c r="B14" s="240"/>
      <c r="C14" s="146" t="s">
        <v>58</v>
      </c>
      <c r="D14" s="99" t="s">
        <v>22</v>
      </c>
      <c r="E14" s="100" t="s">
        <v>22</v>
      </c>
      <c r="F14" s="147">
        <v>27</v>
      </c>
      <c r="H14" s="46"/>
      <c r="I14" s="47">
        <v>13</v>
      </c>
      <c r="J14" s="46">
        <f t="shared" si="0"/>
        <v>17</v>
      </c>
      <c r="K14" s="49" t="str">
        <f t="shared" si="1"/>
        <v>X</v>
      </c>
      <c r="L14" s="47" t="str">
        <f t="shared" si="2"/>
        <v>X</v>
      </c>
    </row>
    <row r="15" spans="1:18" ht="15" thickBot="1" x14ac:dyDescent="0.4">
      <c r="A15" s="38" t="s">
        <v>4</v>
      </c>
      <c r="B15" s="238" t="s">
        <v>103</v>
      </c>
      <c r="C15" s="148" t="s">
        <v>59</v>
      </c>
      <c r="D15" s="103" t="s">
        <v>23</v>
      </c>
      <c r="E15" s="104" t="s">
        <v>59</v>
      </c>
      <c r="F15" s="149">
        <v>5</v>
      </c>
      <c r="H15" s="46"/>
      <c r="I15" s="41">
        <v>14</v>
      </c>
      <c r="J15" s="42">
        <f t="shared" si="0"/>
        <v>41</v>
      </c>
      <c r="K15" s="50" t="str">
        <f t="shared" si="1"/>
        <v>X</v>
      </c>
      <c r="L15" s="41" t="str">
        <f t="shared" si="2"/>
        <v>X</v>
      </c>
    </row>
    <row r="16" spans="1:18" ht="15" thickTop="1" x14ac:dyDescent="0.35">
      <c r="B16" s="239"/>
      <c r="C16" s="146" t="s">
        <v>60</v>
      </c>
      <c r="D16" s="99" t="s">
        <v>88</v>
      </c>
      <c r="E16" s="100" t="s">
        <v>88</v>
      </c>
      <c r="F16" s="147">
        <v>41</v>
      </c>
      <c r="H16" s="46"/>
      <c r="I16" s="47">
        <v>15</v>
      </c>
      <c r="J16" s="46">
        <f t="shared" si="0"/>
        <v>28</v>
      </c>
      <c r="K16" s="49" t="str">
        <f t="shared" si="1"/>
        <v>X</v>
      </c>
      <c r="L16" s="47" t="str">
        <f t="shared" si="2"/>
        <v>X</v>
      </c>
    </row>
    <row r="17" spans="1:12" x14ac:dyDescent="0.35">
      <c r="B17" s="239"/>
      <c r="C17" s="144" t="s">
        <v>61</v>
      </c>
      <c r="D17" s="96" t="s">
        <v>24</v>
      </c>
      <c r="E17" s="97" t="s">
        <v>24</v>
      </c>
      <c r="F17" s="145">
        <v>4</v>
      </c>
      <c r="H17" s="46"/>
      <c r="I17" s="47">
        <v>16</v>
      </c>
      <c r="J17" s="46">
        <f t="shared" si="0"/>
        <v>37</v>
      </c>
      <c r="K17" s="49" t="str">
        <f t="shared" si="1"/>
        <v>X</v>
      </c>
      <c r="L17" s="47" t="str">
        <f t="shared" si="2"/>
        <v>X</v>
      </c>
    </row>
    <row r="18" spans="1:12" x14ac:dyDescent="0.35">
      <c r="B18" s="239"/>
      <c r="C18" s="146" t="s">
        <v>62</v>
      </c>
      <c r="D18" s="99" t="s">
        <v>25</v>
      </c>
      <c r="E18" s="100" t="s">
        <v>62</v>
      </c>
      <c r="F18" s="147">
        <v>13</v>
      </c>
      <c r="H18" s="46"/>
      <c r="I18" s="47">
        <v>17</v>
      </c>
      <c r="J18" s="46">
        <f t="shared" si="0"/>
        <v>9</v>
      </c>
      <c r="K18" s="49" t="str">
        <f t="shared" si="1"/>
        <v>X</v>
      </c>
      <c r="L18" s="47" t="str">
        <f t="shared" si="2"/>
        <v>X</v>
      </c>
    </row>
    <row r="19" spans="1:12" x14ac:dyDescent="0.35">
      <c r="B19" s="239"/>
      <c r="C19" s="144" t="s">
        <v>63</v>
      </c>
      <c r="D19" s="96" t="s">
        <v>26</v>
      </c>
      <c r="E19" s="97" t="s">
        <v>63</v>
      </c>
      <c r="F19" s="145">
        <v>35</v>
      </c>
      <c r="H19" s="46"/>
      <c r="I19" s="47">
        <v>18</v>
      </c>
      <c r="J19" s="46">
        <f t="shared" si="0"/>
        <v>38</v>
      </c>
      <c r="K19" s="49" t="str">
        <f t="shared" si="1"/>
        <v>X</v>
      </c>
      <c r="L19" s="47" t="str">
        <f t="shared" si="2"/>
        <v>X</v>
      </c>
    </row>
    <row r="20" spans="1:12" x14ac:dyDescent="0.35">
      <c r="B20" s="239"/>
      <c r="C20" s="146" t="s">
        <v>64</v>
      </c>
      <c r="D20" s="99" t="s">
        <v>27</v>
      </c>
      <c r="E20" s="100" t="s">
        <v>64</v>
      </c>
      <c r="F20" s="147">
        <v>40</v>
      </c>
      <c r="H20" s="46"/>
      <c r="I20" s="47">
        <v>19</v>
      </c>
      <c r="J20" s="46">
        <f t="shared" si="0"/>
        <v>30</v>
      </c>
      <c r="K20" s="49" t="str">
        <f t="shared" si="1"/>
        <v>X</v>
      </c>
      <c r="L20" s="47" t="str">
        <f t="shared" si="2"/>
        <v>X</v>
      </c>
    </row>
    <row r="21" spans="1:12" x14ac:dyDescent="0.35">
      <c r="B21" s="239"/>
      <c r="C21" s="144" t="s">
        <v>93</v>
      </c>
      <c r="D21" s="96" t="s">
        <v>28</v>
      </c>
      <c r="E21" s="97" t="s">
        <v>93</v>
      </c>
      <c r="F21" s="145">
        <v>33</v>
      </c>
      <c r="H21" s="46"/>
      <c r="I21" s="47">
        <v>20</v>
      </c>
      <c r="J21" s="46">
        <f t="shared" si="0"/>
        <v>34</v>
      </c>
      <c r="K21" s="49" t="str">
        <f t="shared" si="1"/>
        <v>X</v>
      </c>
      <c r="L21" s="47" t="str">
        <f t="shared" si="2"/>
        <v>X</v>
      </c>
    </row>
    <row r="22" spans="1:12" ht="15" thickBot="1" x14ac:dyDescent="0.4">
      <c r="B22" s="239"/>
      <c r="C22" s="146" t="s">
        <v>65</v>
      </c>
      <c r="D22" s="99" t="s">
        <v>87</v>
      </c>
      <c r="E22" s="100" t="s">
        <v>87</v>
      </c>
      <c r="F22" s="147">
        <v>36</v>
      </c>
      <c r="H22" s="46"/>
      <c r="I22" s="41">
        <v>21</v>
      </c>
      <c r="J22" s="42">
        <f t="shared" si="0"/>
        <v>11</v>
      </c>
      <c r="K22" s="50" t="str">
        <f t="shared" si="1"/>
        <v>X</v>
      </c>
      <c r="L22" s="41" t="str">
        <f t="shared" si="2"/>
        <v>X</v>
      </c>
    </row>
    <row r="23" spans="1:12" ht="15" thickTop="1" x14ac:dyDescent="0.35">
      <c r="B23" s="239"/>
      <c r="C23" s="144" t="s">
        <v>66</v>
      </c>
      <c r="D23" s="96" t="s">
        <v>29</v>
      </c>
      <c r="E23" s="97" t="s">
        <v>29</v>
      </c>
      <c r="F23" s="145">
        <v>11</v>
      </c>
      <c r="H23" s="46"/>
      <c r="I23" s="47">
        <v>22</v>
      </c>
      <c r="J23" s="46">
        <f t="shared" si="0"/>
        <v>25</v>
      </c>
      <c r="K23" s="49" t="str">
        <f t="shared" si="1"/>
        <v>X</v>
      </c>
      <c r="L23" s="47" t="str">
        <f t="shared" si="2"/>
        <v>X</v>
      </c>
    </row>
    <row r="24" spans="1:12" x14ac:dyDescent="0.35">
      <c r="B24" s="239"/>
      <c r="C24" s="146" t="s">
        <v>80</v>
      </c>
      <c r="D24" s="99" t="s">
        <v>30</v>
      </c>
      <c r="E24" s="100" t="s">
        <v>30</v>
      </c>
      <c r="F24" s="147">
        <v>12</v>
      </c>
      <c r="H24" s="46"/>
      <c r="I24" s="47">
        <v>23</v>
      </c>
      <c r="J24" s="46">
        <f t="shared" si="0"/>
        <v>40</v>
      </c>
      <c r="K24" s="49" t="str">
        <f t="shared" si="1"/>
        <v>X</v>
      </c>
      <c r="L24" s="47" t="str">
        <f t="shared" si="2"/>
        <v>X</v>
      </c>
    </row>
    <row r="25" spans="1:12" x14ac:dyDescent="0.35">
      <c r="B25" s="239"/>
      <c r="C25" s="144" t="s">
        <v>67</v>
      </c>
      <c r="D25" s="96" t="s">
        <v>31</v>
      </c>
      <c r="E25" s="97" t="s">
        <v>31</v>
      </c>
      <c r="F25" s="145">
        <v>24</v>
      </c>
      <c r="H25" s="46"/>
      <c r="I25" s="47">
        <v>24</v>
      </c>
      <c r="J25" s="46">
        <f t="shared" si="0"/>
        <v>24</v>
      </c>
      <c r="K25" s="49" t="str">
        <f t="shared" si="1"/>
        <v>X</v>
      </c>
      <c r="L25" s="47" t="str">
        <f t="shared" si="2"/>
        <v>X</v>
      </c>
    </row>
    <row r="26" spans="1:12" x14ac:dyDescent="0.35">
      <c r="B26" s="239"/>
      <c r="C26" s="146" t="s">
        <v>94</v>
      </c>
      <c r="D26" s="99" t="s">
        <v>32</v>
      </c>
      <c r="E26" s="100" t="s">
        <v>94</v>
      </c>
      <c r="F26" s="147">
        <v>22</v>
      </c>
      <c r="H26" s="46"/>
      <c r="I26" s="47">
        <v>25</v>
      </c>
      <c r="J26" s="46">
        <f t="shared" si="0"/>
        <v>39</v>
      </c>
      <c r="K26" s="49" t="str">
        <f t="shared" si="1"/>
        <v>X</v>
      </c>
      <c r="L26" s="47" t="str">
        <f t="shared" si="2"/>
        <v>X</v>
      </c>
    </row>
    <row r="27" spans="1:12" x14ac:dyDescent="0.35">
      <c r="B27" s="239"/>
      <c r="C27" s="144" t="s">
        <v>68</v>
      </c>
      <c r="D27" s="96" t="s">
        <v>33</v>
      </c>
      <c r="E27" s="97" t="s">
        <v>68</v>
      </c>
      <c r="F27" s="145">
        <v>34</v>
      </c>
      <c r="H27" s="46"/>
      <c r="I27" s="47">
        <v>26</v>
      </c>
      <c r="J27" s="46">
        <f t="shared" si="0"/>
        <v>4</v>
      </c>
      <c r="K27" s="49" t="str">
        <f t="shared" si="1"/>
        <v>X</v>
      </c>
      <c r="L27" s="47" t="str">
        <f t="shared" si="2"/>
        <v>X</v>
      </c>
    </row>
    <row r="28" spans="1:12" x14ac:dyDescent="0.35">
      <c r="A28" s="48"/>
      <c r="B28" s="241"/>
      <c r="C28" s="146" t="s">
        <v>69</v>
      </c>
      <c r="D28" s="99" t="s">
        <v>34</v>
      </c>
      <c r="E28" s="100" t="s">
        <v>69</v>
      </c>
      <c r="F28" s="147">
        <v>29</v>
      </c>
      <c r="H28" s="46"/>
      <c r="I28" s="47">
        <v>27</v>
      </c>
      <c r="J28" s="46">
        <f t="shared" si="0"/>
        <v>13</v>
      </c>
      <c r="K28" s="49" t="str">
        <f t="shared" si="1"/>
        <v>X</v>
      </c>
      <c r="L28" s="47" t="str">
        <f t="shared" si="2"/>
        <v>X</v>
      </c>
    </row>
    <row r="29" spans="1:12" ht="15" thickBot="1" x14ac:dyDescent="0.4">
      <c r="A29" s="48"/>
      <c r="B29" s="242"/>
      <c r="C29" s="144" t="s">
        <v>95</v>
      </c>
      <c r="D29" s="96" t="s">
        <v>35</v>
      </c>
      <c r="E29" s="97" t="s">
        <v>35</v>
      </c>
      <c r="F29" s="145">
        <v>15</v>
      </c>
      <c r="H29" s="46"/>
      <c r="I29" s="41">
        <v>28</v>
      </c>
      <c r="J29" s="42">
        <f t="shared" si="0"/>
        <v>33</v>
      </c>
      <c r="K29" s="50" t="str">
        <f t="shared" si="1"/>
        <v>X</v>
      </c>
      <c r="L29" s="41" t="str">
        <f t="shared" si="2"/>
        <v>X</v>
      </c>
    </row>
    <row r="30" spans="1:12" x14ac:dyDescent="0.35">
      <c r="B30" s="238" t="s">
        <v>104</v>
      </c>
      <c r="C30" s="150" t="s">
        <v>70</v>
      </c>
      <c r="D30" s="93" t="s">
        <v>36</v>
      </c>
      <c r="E30" s="107" t="s">
        <v>70</v>
      </c>
      <c r="F30" s="143">
        <v>7</v>
      </c>
      <c r="H30" s="46"/>
      <c r="I30" s="47">
        <v>29</v>
      </c>
      <c r="J30" s="46">
        <f t="shared" si="0"/>
        <v>27</v>
      </c>
      <c r="K30" s="49" t="str">
        <f t="shared" si="1"/>
        <v>X</v>
      </c>
      <c r="L30" s="47" t="str">
        <f t="shared" si="2"/>
        <v>X</v>
      </c>
    </row>
    <row r="31" spans="1:12" x14ac:dyDescent="0.35">
      <c r="B31" s="239"/>
      <c r="C31" s="144" t="s">
        <v>71</v>
      </c>
      <c r="D31" s="96" t="s">
        <v>37</v>
      </c>
      <c r="E31" s="97" t="s">
        <v>71</v>
      </c>
      <c r="F31" s="145">
        <v>19</v>
      </c>
      <c r="H31" s="46"/>
      <c r="I31" s="47">
        <v>30</v>
      </c>
      <c r="J31" s="46">
        <f t="shared" si="0"/>
        <v>36</v>
      </c>
      <c r="K31" s="49" t="str">
        <f t="shared" si="1"/>
        <v>X</v>
      </c>
      <c r="L31" s="47" t="str">
        <f t="shared" si="2"/>
        <v>X</v>
      </c>
    </row>
    <row r="32" spans="1:12" x14ac:dyDescent="0.35">
      <c r="B32" s="239"/>
      <c r="C32" s="146" t="s">
        <v>72</v>
      </c>
      <c r="D32" s="99" t="s">
        <v>38</v>
      </c>
      <c r="E32" s="100" t="s">
        <v>72</v>
      </c>
      <c r="F32" s="147">
        <v>6</v>
      </c>
      <c r="H32" s="46"/>
      <c r="I32" s="47">
        <v>31</v>
      </c>
      <c r="J32" s="46">
        <f t="shared" si="0"/>
        <v>35</v>
      </c>
      <c r="K32" s="49" t="str">
        <f t="shared" si="1"/>
        <v>X</v>
      </c>
      <c r="L32" s="47" t="str">
        <f t="shared" si="2"/>
        <v>X</v>
      </c>
    </row>
    <row r="33" spans="2:17" x14ac:dyDescent="0.35">
      <c r="B33" s="239"/>
      <c r="C33" s="144" t="s">
        <v>73</v>
      </c>
      <c r="D33" s="96" t="s">
        <v>39</v>
      </c>
      <c r="E33" s="97" t="s">
        <v>73</v>
      </c>
      <c r="F33" s="145">
        <v>38</v>
      </c>
      <c r="H33" s="46"/>
      <c r="I33" s="47">
        <v>32</v>
      </c>
      <c r="J33" s="46">
        <f t="shared" si="0"/>
        <v>8</v>
      </c>
      <c r="K33" s="49" t="str">
        <f t="shared" si="1"/>
        <v>X</v>
      </c>
      <c r="L33" s="47" t="str">
        <f t="shared" si="2"/>
        <v>X</v>
      </c>
      <c r="Q33" s="38" t="s">
        <v>4</v>
      </c>
    </row>
    <row r="34" spans="2:17" x14ac:dyDescent="0.35">
      <c r="B34" s="239"/>
      <c r="C34" s="146" t="s">
        <v>96</v>
      </c>
      <c r="D34" s="99" t="s">
        <v>40</v>
      </c>
      <c r="E34" s="100" t="s">
        <v>40</v>
      </c>
      <c r="F34" s="147">
        <v>28</v>
      </c>
      <c r="H34" s="46"/>
      <c r="I34" s="47">
        <v>33</v>
      </c>
      <c r="J34" s="46">
        <f t="shared" si="0"/>
        <v>20</v>
      </c>
      <c r="K34" s="49" t="str">
        <f t="shared" si="1"/>
        <v>X</v>
      </c>
      <c r="L34" s="47" t="str">
        <f t="shared" si="2"/>
        <v>X</v>
      </c>
    </row>
    <row r="35" spans="2:17" x14ac:dyDescent="0.35">
      <c r="B35" s="239"/>
      <c r="C35" s="144" t="s">
        <v>84</v>
      </c>
      <c r="D35" s="96" t="s">
        <v>41</v>
      </c>
      <c r="E35" s="97" t="s">
        <v>41</v>
      </c>
      <c r="F35" s="145">
        <v>20</v>
      </c>
      <c r="H35" s="46"/>
      <c r="I35" s="47">
        <v>34</v>
      </c>
      <c r="J35" s="46">
        <f t="shared" si="0"/>
        <v>26</v>
      </c>
      <c r="K35" s="49" t="str">
        <f t="shared" si="1"/>
        <v>X</v>
      </c>
      <c r="L35" s="47" t="str">
        <f t="shared" si="2"/>
        <v>X</v>
      </c>
    </row>
    <row r="36" spans="2:17" ht="15" thickBot="1" x14ac:dyDescent="0.4">
      <c r="B36" s="239"/>
      <c r="C36" s="146" t="s">
        <v>74</v>
      </c>
      <c r="D36" s="99" t="s">
        <v>42</v>
      </c>
      <c r="E36" s="100" t="s">
        <v>74</v>
      </c>
      <c r="F36" s="147">
        <v>31</v>
      </c>
      <c r="H36" s="46"/>
      <c r="I36" s="41">
        <v>35</v>
      </c>
      <c r="J36" s="42">
        <f t="shared" si="0"/>
        <v>18</v>
      </c>
      <c r="K36" s="50" t="str">
        <f t="shared" si="1"/>
        <v>X</v>
      </c>
      <c r="L36" s="41" t="str">
        <f t="shared" si="2"/>
        <v>X</v>
      </c>
    </row>
    <row r="37" spans="2:17" ht="15" thickTop="1" x14ac:dyDescent="0.35">
      <c r="B37" s="239"/>
      <c r="C37" s="144" t="s">
        <v>75</v>
      </c>
      <c r="D37" s="96" t="s">
        <v>43</v>
      </c>
      <c r="E37" s="97" t="s">
        <v>43</v>
      </c>
      <c r="F37" s="145">
        <v>30</v>
      </c>
      <c r="H37" s="46"/>
      <c r="I37" s="47">
        <v>36</v>
      </c>
      <c r="J37" s="46">
        <f t="shared" si="0"/>
        <v>21</v>
      </c>
      <c r="K37" s="49" t="str">
        <f t="shared" si="1"/>
        <v>X</v>
      </c>
      <c r="L37" s="47" t="str">
        <f t="shared" si="2"/>
        <v>X</v>
      </c>
    </row>
    <row r="38" spans="2:17" x14ac:dyDescent="0.35">
      <c r="B38" s="239"/>
      <c r="C38" s="146" t="s">
        <v>97</v>
      </c>
      <c r="D38" s="99" t="s">
        <v>44</v>
      </c>
      <c r="E38" s="100" t="s">
        <v>97</v>
      </c>
      <c r="F38" s="147">
        <v>16</v>
      </c>
      <c r="H38" s="46"/>
      <c r="I38" s="47">
        <v>37</v>
      </c>
      <c r="J38" s="46">
        <f t="shared" si="0"/>
        <v>7</v>
      </c>
      <c r="K38" s="49" t="str">
        <f t="shared" si="1"/>
        <v>X</v>
      </c>
      <c r="L38" s="47" t="str">
        <f t="shared" si="2"/>
        <v>X</v>
      </c>
    </row>
    <row r="39" spans="2:17" x14ac:dyDescent="0.35">
      <c r="B39" s="239"/>
      <c r="C39" s="144" t="s">
        <v>10</v>
      </c>
      <c r="D39" s="96" t="s">
        <v>45</v>
      </c>
      <c r="E39" s="97" t="s">
        <v>10</v>
      </c>
      <c r="F39" s="145">
        <v>18</v>
      </c>
      <c r="H39" s="46"/>
      <c r="I39" s="47">
        <v>38</v>
      </c>
      <c r="J39" s="46">
        <f t="shared" si="0"/>
        <v>32</v>
      </c>
      <c r="K39" s="49" t="str">
        <f t="shared" si="1"/>
        <v>X</v>
      </c>
      <c r="L39" s="47" t="str">
        <f t="shared" si="2"/>
        <v>X</v>
      </c>
    </row>
    <row r="40" spans="2:17" x14ac:dyDescent="0.35">
      <c r="B40" s="239"/>
      <c r="C40" s="146" t="s">
        <v>76</v>
      </c>
      <c r="D40" s="99" t="s">
        <v>46</v>
      </c>
      <c r="E40" s="100" t="s">
        <v>46</v>
      </c>
      <c r="F40" s="147">
        <v>25</v>
      </c>
      <c r="H40" s="46"/>
      <c r="I40" s="47">
        <v>39</v>
      </c>
      <c r="J40" s="46">
        <f t="shared" si="0"/>
        <v>10</v>
      </c>
      <c r="K40" s="49" t="str">
        <f t="shared" si="1"/>
        <v>X</v>
      </c>
      <c r="L40" s="47" t="str">
        <f t="shared" si="2"/>
        <v>X</v>
      </c>
    </row>
    <row r="41" spans="2:17" x14ac:dyDescent="0.35">
      <c r="B41" s="239"/>
      <c r="C41" s="144" t="s">
        <v>82</v>
      </c>
      <c r="D41" s="96" t="s">
        <v>83</v>
      </c>
      <c r="E41" s="97" t="s">
        <v>82</v>
      </c>
      <c r="F41" s="145">
        <v>23</v>
      </c>
      <c r="H41" s="46"/>
      <c r="I41" s="47">
        <v>40</v>
      </c>
      <c r="J41" s="46">
        <f t="shared" si="0"/>
        <v>19</v>
      </c>
      <c r="K41" s="49" t="str">
        <f t="shared" si="1"/>
        <v>X</v>
      </c>
      <c r="L41" s="47" t="str">
        <f t="shared" si="2"/>
        <v>X</v>
      </c>
    </row>
    <row r="42" spans="2:17" ht="15" thickBot="1" x14ac:dyDescent="0.4">
      <c r="B42" s="240"/>
      <c r="C42" s="146" t="s">
        <v>77</v>
      </c>
      <c r="D42" s="99" t="s">
        <v>47</v>
      </c>
      <c r="E42" s="100" t="s">
        <v>77</v>
      </c>
      <c r="F42" s="147">
        <v>14</v>
      </c>
      <c r="H42" s="46"/>
      <c r="I42" s="47">
        <v>41</v>
      </c>
      <c r="J42" s="46">
        <f t="shared" si="0"/>
        <v>15</v>
      </c>
      <c r="K42" s="49" t="str">
        <f t="shared" si="1"/>
        <v>X</v>
      </c>
      <c r="L42" s="47" t="str">
        <f t="shared" si="2"/>
        <v>X</v>
      </c>
    </row>
    <row r="43" spans="2:17" ht="15.5" thickTop="1" thickBot="1" x14ac:dyDescent="0.4">
      <c r="C43" s="151" t="str">
        <f>E37</f>
        <v>(1) Alabama</v>
      </c>
      <c r="D43" s="152" t="str">
        <f>E38</f>
        <v>(3) Ohio State</v>
      </c>
      <c r="E43" s="153" t="s">
        <v>43</v>
      </c>
      <c r="F43" s="154">
        <v>10</v>
      </c>
      <c r="H43" s="46"/>
      <c r="I43" s="41">
        <v>42</v>
      </c>
      <c r="J43" s="42">
        <f t="shared" si="0"/>
        <v>1</v>
      </c>
      <c r="K43" s="50" t="str">
        <f t="shared" si="1"/>
        <v>X</v>
      </c>
      <c r="L43" s="41" t="str">
        <f t="shared" si="2"/>
        <v>X</v>
      </c>
    </row>
    <row r="44" spans="2:17" ht="15" thickTop="1" x14ac:dyDescent="0.35">
      <c r="C44" s="46"/>
      <c r="D44" s="46"/>
      <c r="E44" s="46"/>
      <c r="F44" s="46"/>
    </row>
    <row r="45" spans="2:17" x14ac:dyDescent="0.35">
      <c r="C45" s="46"/>
      <c r="D45" s="46"/>
      <c r="E45" s="46"/>
      <c r="F45" s="46"/>
    </row>
    <row r="46" spans="2:17" x14ac:dyDescent="0.35">
      <c r="C46" s="46"/>
      <c r="D46" s="46"/>
      <c r="E46" s="46"/>
      <c r="F46" s="46"/>
    </row>
    <row r="47" spans="2:17" x14ac:dyDescent="0.35">
      <c r="C47" s="46"/>
      <c r="D47" s="46"/>
      <c r="E47" s="46"/>
      <c r="F47" s="46"/>
    </row>
    <row r="48" spans="2:17" x14ac:dyDescent="0.35">
      <c r="C48" s="46"/>
      <c r="D48" s="46"/>
      <c r="E48" s="46"/>
      <c r="F48" s="46"/>
    </row>
  </sheetData>
  <mergeCells count="4">
    <mergeCell ref="B2:B14"/>
    <mergeCell ref="N3:O4"/>
    <mergeCell ref="B15:B29"/>
    <mergeCell ref="B30:B42"/>
  </mergeCells>
  <conditionalFormatting sqref="F2:F43">
    <cfRule type="duplicateValues" dxfId="53" priority="1"/>
  </conditionalFormatting>
  <conditionalFormatting sqref="F2:F11">
    <cfRule type="duplicateValues" dxfId="52" priority="2"/>
  </conditionalFormatting>
  <dataValidations count="3">
    <dataValidation type="list" allowBlank="1" showInputMessage="1" showErrorMessage="1" sqref="E3:E43">
      <formula1>C3:D3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ColWidth="8.81640625" defaultRowHeight="14.5" x14ac:dyDescent="0.35"/>
  <cols>
    <col min="1" max="2" width="8.81640625" style="38"/>
    <col min="3" max="5" width="23.1796875" style="38" customWidth="1"/>
    <col min="6" max="6" width="14.36328125" style="38" customWidth="1"/>
    <col min="7" max="8" width="8.81640625" style="38"/>
    <col min="9" max="9" width="19" style="38" bestFit="1" customWidth="1"/>
    <col min="10" max="10" width="6.453125" style="38" hidden="1" customWidth="1"/>
    <col min="11" max="11" width="8.6328125" style="38" hidden="1" customWidth="1"/>
    <col min="12" max="12" width="8.81640625" style="38"/>
    <col min="13" max="13" width="9.1796875" style="38" customWidth="1"/>
    <col min="14" max="14" width="9.6328125" style="38" bestFit="1" customWidth="1"/>
    <col min="15" max="15" width="8.81640625" style="38" customWidth="1"/>
    <col min="16" max="16" width="8.81640625" style="38"/>
    <col min="17" max="17" width="12.453125" style="38" customWidth="1"/>
    <col min="18" max="20" width="8.81640625" style="38"/>
    <col min="21" max="21" width="8.6328125" style="38" customWidth="1"/>
    <col min="22" max="16384" width="8.81640625" style="38"/>
  </cols>
  <sheetData>
    <row r="1" spans="1:18" ht="15.5" thickTop="1" thickBot="1" x14ac:dyDescent="0.4">
      <c r="A1" s="38" t="s">
        <v>4</v>
      </c>
      <c r="C1" s="89" t="s">
        <v>5</v>
      </c>
      <c r="D1" s="90" t="s">
        <v>78</v>
      </c>
      <c r="E1" s="91" t="s">
        <v>2</v>
      </c>
      <c r="F1" s="92" t="s">
        <v>3</v>
      </c>
      <c r="I1" s="42" t="s">
        <v>6</v>
      </c>
      <c r="J1" s="42"/>
      <c r="K1" s="42"/>
      <c r="L1" s="42"/>
      <c r="O1" s="43"/>
      <c r="P1" s="43"/>
    </row>
    <row r="2" spans="1:18" ht="15.5" thickTop="1" thickBot="1" x14ac:dyDescent="0.4">
      <c r="B2" s="238" t="s">
        <v>102</v>
      </c>
      <c r="C2" s="84" t="s">
        <v>48</v>
      </c>
      <c r="D2" s="93" t="s">
        <v>91</v>
      </c>
      <c r="E2" s="94" t="s">
        <v>91</v>
      </c>
      <c r="F2" s="95">
        <v>42</v>
      </c>
      <c r="I2" s="39">
        <v>1</v>
      </c>
      <c r="J2" s="38">
        <f>MATCH(I2,$F$2:$F$43,0)</f>
        <v>35</v>
      </c>
      <c r="K2" s="40" t="str">
        <f>IF(J2&gt;=0,"X","")</f>
        <v>X</v>
      </c>
      <c r="L2" s="39" t="str">
        <f>IFERROR(K2,"Unused")</f>
        <v>X</v>
      </c>
      <c r="O2" s="44"/>
      <c r="P2" s="44"/>
    </row>
    <row r="3" spans="1:18" x14ac:dyDescent="0.35">
      <c r="B3" s="239"/>
      <c r="C3" s="85" t="s">
        <v>49</v>
      </c>
      <c r="D3" s="96" t="s">
        <v>14</v>
      </c>
      <c r="E3" s="97" t="s">
        <v>14</v>
      </c>
      <c r="F3" s="98">
        <v>32</v>
      </c>
      <c r="I3" s="39">
        <v>2</v>
      </c>
      <c r="J3" s="38">
        <f t="shared" ref="J3:J43" si="0">MATCH(I3,$F$2:$F$43,0)</f>
        <v>37</v>
      </c>
      <c r="K3" s="40" t="str">
        <f t="shared" ref="K3:K43" si="1">IF(J3&gt;=0,"X","")</f>
        <v>X</v>
      </c>
      <c r="L3" s="39" t="str">
        <f t="shared" ref="L3:L43" si="2">IFERROR(K3,"Unused")</f>
        <v>X</v>
      </c>
      <c r="N3" s="232" t="s">
        <v>8</v>
      </c>
      <c r="O3" s="233"/>
      <c r="P3" s="233" t="s">
        <v>123</v>
      </c>
      <c r="Q3" s="236"/>
    </row>
    <row r="4" spans="1:18" ht="15" thickBot="1" x14ac:dyDescent="0.4">
      <c r="B4" s="239"/>
      <c r="C4" s="87" t="s">
        <v>50</v>
      </c>
      <c r="D4" s="99" t="s">
        <v>90</v>
      </c>
      <c r="E4" s="100" t="s">
        <v>50</v>
      </c>
      <c r="F4" s="101">
        <v>15</v>
      </c>
      <c r="I4" s="39">
        <v>3</v>
      </c>
      <c r="J4" s="38">
        <f t="shared" si="0"/>
        <v>34</v>
      </c>
      <c r="K4" s="40" t="str">
        <f t="shared" si="1"/>
        <v>X</v>
      </c>
      <c r="L4" s="39" t="str">
        <f t="shared" si="2"/>
        <v>X</v>
      </c>
      <c r="N4" s="234"/>
      <c r="O4" s="235"/>
      <c r="P4" s="235"/>
      <c r="Q4" s="237"/>
    </row>
    <row r="5" spans="1:18" x14ac:dyDescent="0.35">
      <c r="B5" s="239"/>
      <c r="C5" s="85" t="s">
        <v>92</v>
      </c>
      <c r="D5" s="96" t="s">
        <v>15</v>
      </c>
      <c r="E5" s="97" t="s">
        <v>15</v>
      </c>
      <c r="F5" s="98">
        <v>30</v>
      </c>
      <c r="I5" s="39">
        <v>4</v>
      </c>
      <c r="J5" s="38">
        <f t="shared" si="0"/>
        <v>30</v>
      </c>
      <c r="K5" s="40" t="str">
        <f t="shared" si="1"/>
        <v>X</v>
      </c>
      <c r="L5" s="39" t="str">
        <f t="shared" si="2"/>
        <v>X</v>
      </c>
    </row>
    <row r="6" spans="1:18" x14ac:dyDescent="0.35">
      <c r="B6" s="239"/>
      <c r="C6" s="87" t="s">
        <v>51</v>
      </c>
      <c r="D6" s="99" t="s">
        <v>89</v>
      </c>
      <c r="E6" s="100" t="s">
        <v>89</v>
      </c>
      <c r="F6" s="101">
        <v>12</v>
      </c>
      <c r="H6" s="46"/>
      <c r="I6" s="47">
        <v>5</v>
      </c>
      <c r="J6" s="46">
        <f t="shared" si="0"/>
        <v>11</v>
      </c>
      <c r="K6" s="49" t="str">
        <f t="shared" si="1"/>
        <v>X</v>
      </c>
      <c r="L6" s="47" t="str">
        <f t="shared" si="2"/>
        <v>X</v>
      </c>
    </row>
    <row r="7" spans="1:18" x14ac:dyDescent="0.35">
      <c r="B7" s="239"/>
      <c r="C7" s="85" t="s">
        <v>52</v>
      </c>
      <c r="D7" s="96" t="s">
        <v>16</v>
      </c>
      <c r="E7" s="97" t="s">
        <v>52</v>
      </c>
      <c r="F7" s="98">
        <v>9</v>
      </c>
      <c r="H7" s="46"/>
      <c r="I7" s="47">
        <v>6</v>
      </c>
      <c r="J7" s="46">
        <f t="shared" si="0"/>
        <v>12</v>
      </c>
      <c r="K7" s="49" t="str">
        <f t="shared" si="1"/>
        <v>X</v>
      </c>
      <c r="L7" s="47" t="str">
        <f t="shared" si="2"/>
        <v>X</v>
      </c>
    </row>
    <row r="8" spans="1:18" ht="15" thickBot="1" x14ac:dyDescent="0.4">
      <c r="B8" s="239"/>
      <c r="C8" s="87" t="s">
        <v>53</v>
      </c>
      <c r="D8" s="99" t="s">
        <v>17</v>
      </c>
      <c r="E8" s="100" t="s">
        <v>53</v>
      </c>
      <c r="F8" s="101">
        <v>34</v>
      </c>
      <c r="H8" s="46"/>
      <c r="I8" s="41">
        <v>7</v>
      </c>
      <c r="J8" s="42">
        <f t="shared" si="0"/>
        <v>29</v>
      </c>
      <c r="K8" s="50" t="str">
        <f t="shared" si="1"/>
        <v>X</v>
      </c>
      <c r="L8" s="41" t="str">
        <f t="shared" si="2"/>
        <v>X</v>
      </c>
    </row>
    <row r="9" spans="1:18" ht="15" thickTop="1" x14ac:dyDescent="0.35">
      <c r="B9" s="239"/>
      <c r="C9" s="85" t="s">
        <v>54</v>
      </c>
      <c r="D9" s="96" t="s">
        <v>81</v>
      </c>
      <c r="E9" s="97" t="s">
        <v>81</v>
      </c>
      <c r="F9" s="98">
        <v>26</v>
      </c>
      <c r="H9" s="46"/>
      <c r="I9" s="47">
        <v>8</v>
      </c>
      <c r="J9" s="46">
        <f t="shared" si="0"/>
        <v>28</v>
      </c>
      <c r="K9" s="49" t="str">
        <f t="shared" si="1"/>
        <v>X</v>
      </c>
      <c r="L9" s="47" t="str">
        <f t="shared" si="2"/>
        <v>X</v>
      </c>
    </row>
    <row r="10" spans="1:18" x14ac:dyDescent="0.35">
      <c r="B10" s="239"/>
      <c r="C10" s="87" t="s">
        <v>55</v>
      </c>
      <c r="D10" s="99" t="s">
        <v>18</v>
      </c>
      <c r="E10" s="100" t="s">
        <v>55</v>
      </c>
      <c r="F10" s="101">
        <v>33</v>
      </c>
      <c r="H10" s="46"/>
      <c r="I10" s="47">
        <v>9</v>
      </c>
      <c r="J10" s="46">
        <f t="shared" si="0"/>
        <v>6</v>
      </c>
      <c r="K10" s="49" t="str">
        <f t="shared" si="1"/>
        <v>X</v>
      </c>
      <c r="L10" s="47" t="str">
        <f t="shared" si="2"/>
        <v>X</v>
      </c>
      <c r="R10" s="38" t="s">
        <v>4</v>
      </c>
    </row>
    <row r="11" spans="1:18" x14ac:dyDescent="0.35">
      <c r="B11" s="239"/>
      <c r="C11" s="85" t="s">
        <v>98</v>
      </c>
      <c r="D11" s="96" t="s">
        <v>19</v>
      </c>
      <c r="E11" s="97" t="s">
        <v>98</v>
      </c>
      <c r="F11" s="98">
        <v>35</v>
      </c>
      <c r="H11" s="46"/>
      <c r="I11" s="47">
        <v>10</v>
      </c>
      <c r="J11" s="46">
        <f t="shared" si="0"/>
        <v>14</v>
      </c>
      <c r="K11" s="49" t="str">
        <f t="shared" si="1"/>
        <v>X</v>
      </c>
      <c r="L11" s="47" t="str">
        <f t="shared" si="2"/>
        <v>X</v>
      </c>
    </row>
    <row r="12" spans="1:18" x14ac:dyDescent="0.35">
      <c r="B12" s="239"/>
      <c r="C12" s="87" t="s">
        <v>56</v>
      </c>
      <c r="D12" s="99" t="s">
        <v>20</v>
      </c>
      <c r="E12" s="100" t="s">
        <v>20</v>
      </c>
      <c r="F12" s="101">
        <v>5</v>
      </c>
      <c r="H12" s="46"/>
      <c r="I12" s="47">
        <v>11</v>
      </c>
      <c r="J12" s="46">
        <f t="shared" si="0"/>
        <v>31</v>
      </c>
      <c r="K12" s="49" t="str">
        <f t="shared" si="1"/>
        <v>X</v>
      </c>
      <c r="L12" s="47" t="str">
        <f t="shared" si="2"/>
        <v>X</v>
      </c>
    </row>
    <row r="13" spans="1:18" x14ac:dyDescent="0.35">
      <c r="B13" s="239"/>
      <c r="C13" s="85" t="s">
        <v>57</v>
      </c>
      <c r="D13" s="96" t="s">
        <v>21</v>
      </c>
      <c r="E13" s="97" t="s">
        <v>21</v>
      </c>
      <c r="F13" s="98">
        <v>6</v>
      </c>
      <c r="H13" s="46"/>
      <c r="I13" s="47">
        <v>12</v>
      </c>
      <c r="J13" s="46">
        <f t="shared" si="0"/>
        <v>5</v>
      </c>
      <c r="K13" s="49" t="str">
        <f t="shared" si="1"/>
        <v>X</v>
      </c>
      <c r="L13" s="47" t="str">
        <f t="shared" si="2"/>
        <v>X</v>
      </c>
    </row>
    <row r="14" spans="1:18" ht="15" thickBot="1" x14ac:dyDescent="0.4">
      <c r="B14" s="240"/>
      <c r="C14" s="87" t="s">
        <v>58</v>
      </c>
      <c r="D14" s="99" t="s">
        <v>22</v>
      </c>
      <c r="E14" s="100" t="s">
        <v>22</v>
      </c>
      <c r="F14" s="101">
        <v>21</v>
      </c>
      <c r="H14" s="46"/>
      <c r="I14" s="47">
        <v>13</v>
      </c>
      <c r="J14" s="46">
        <f t="shared" si="0"/>
        <v>25</v>
      </c>
      <c r="K14" s="49" t="str">
        <f t="shared" si="1"/>
        <v>X</v>
      </c>
      <c r="L14" s="47" t="str">
        <f t="shared" si="2"/>
        <v>X</v>
      </c>
      <c r="Q14" s="38" t="s">
        <v>4</v>
      </c>
    </row>
    <row r="15" spans="1:18" ht="15" thickBot="1" x14ac:dyDescent="0.4">
      <c r="B15" s="238" t="s">
        <v>103</v>
      </c>
      <c r="C15" s="102" t="s">
        <v>59</v>
      </c>
      <c r="D15" s="103" t="s">
        <v>23</v>
      </c>
      <c r="E15" s="104" t="s">
        <v>23</v>
      </c>
      <c r="F15" s="105">
        <v>10</v>
      </c>
      <c r="H15" s="46"/>
      <c r="I15" s="41">
        <v>14</v>
      </c>
      <c r="J15" s="42">
        <f t="shared" si="0"/>
        <v>16</v>
      </c>
      <c r="K15" s="50" t="str">
        <f t="shared" si="1"/>
        <v>X</v>
      </c>
      <c r="L15" s="41" t="str">
        <f t="shared" si="2"/>
        <v>X</v>
      </c>
    </row>
    <row r="16" spans="1:18" ht="15" thickTop="1" x14ac:dyDescent="0.35">
      <c r="B16" s="239"/>
      <c r="C16" s="87" t="s">
        <v>60</v>
      </c>
      <c r="D16" s="99" t="s">
        <v>88</v>
      </c>
      <c r="E16" s="100" t="s">
        <v>88</v>
      </c>
      <c r="F16" s="101">
        <v>39</v>
      </c>
      <c r="H16" s="46"/>
      <c r="I16" s="47">
        <v>15</v>
      </c>
      <c r="J16" s="46">
        <f t="shared" si="0"/>
        <v>3</v>
      </c>
      <c r="K16" s="49" t="str">
        <f t="shared" si="1"/>
        <v>X</v>
      </c>
      <c r="L16" s="47" t="str">
        <f t="shared" si="2"/>
        <v>X</v>
      </c>
    </row>
    <row r="17" spans="1:12" x14ac:dyDescent="0.35">
      <c r="B17" s="239"/>
      <c r="C17" s="85" t="s">
        <v>61</v>
      </c>
      <c r="D17" s="96" t="s">
        <v>24</v>
      </c>
      <c r="E17" s="97" t="s">
        <v>24</v>
      </c>
      <c r="F17" s="98">
        <v>14</v>
      </c>
      <c r="H17" s="46"/>
      <c r="I17" s="47">
        <v>16</v>
      </c>
      <c r="J17" s="46">
        <f t="shared" si="0"/>
        <v>22</v>
      </c>
      <c r="K17" s="49" t="str">
        <f t="shared" si="1"/>
        <v>X</v>
      </c>
      <c r="L17" s="47" t="str">
        <f t="shared" si="2"/>
        <v>X</v>
      </c>
    </row>
    <row r="18" spans="1:12" x14ac:dyDescent="0.35">
      <c r="B18" s="239"/>
      <c r="C18" s="87" t="s">
        <v>62</v>
      </c>
      <c r="D18" s="99" t="s">
        <v>25</v>
      </c>
      <c r="E18" s="100" t="s">
        <v>62</v>
      </c>
      <c r="F18" s="101">
        <v>22</v>
      </c>
      <c r="H18" s="46"/>
      <c r="I18" s="47">
        <v>17</v>
      </c>
      <c r="J18" s="46">
        <f t="shared" si="0"/>
        <v>38</v>
      </c>
      <c r="K18" s="49" t="str">
        <f t="shared" si="1"/>
        <v>X</v>
      </c>
      <c r="L18" s="47" t="str">
        <f t="shared" si="2"/>
        <v>X</v>
      </c>
    </row>
    <row r="19" spans="1:12" x14ac:dyDescent="0.35">
      <c r="B19" s="239"/>
      <c r="C19" s="85" t="s">
        <v>63</v>
      </c>
      <c r="D19" s="96" t="s">
        <v>26</v>
      </c>
      <c r="E19" s="97" t="s">
        <v>63</v>
      </c>
      <c r="F19" s="98">
        <v>31</v>
      </c>
      <c r="H19" s="46"/>
      <c r="I19" s="47">
        <v>18</v>
      </c>
      <c r="J19" s="46">
        <f t="shared" si="0"/>
        <v>41</v>
      </c>
      <c r="K19" s="49" t="str">
        <f t="shared" si="1"/>
        <v>X</v>
      </c>
      <c r="L19" s="47" t="str">
        <f t="shared" si="2"/>
        <v>X</v>
      </c>
    </row>
    <row r="20" spans="1:12" x14ac:dyDescent="0.35">
      <c r="B20" s="239"/>
      <c r="C20" s="87" t="s">
        <v>64</v>
      </c>
      <c r="D20" s="99" t="s">
        <v>27</v>
      </c>
      <c r="E20" s="100" t="s">
        <v>64</v>
      </c>
      <c r="F20" s="101">
        <v>40</v>
      </c>
      <c r="H20" s="46"/>
      <c r="I20" s="47">
        <v>19</v>
      </c>
      <c r="J20" s="46">
        <f t="shared" si="0"/>
        <v>40</v>
      </c>
      <c r="K20" s="49" t="str">
        <f t="shared" si="1"/>
        <v>X</v>
      </c>
      <c r="L20" s="47" t="str">
        <f t="shared" si="2"/>
        <v>X</v>
      </c>
    </row>
    <row r="21" spans="1:12" x14ac:dyDescent="0.35">
      <c r="B21" s="239"/>
      <c r="C21" s="85" t="s">
        <v>93</v>
      </c>
      <c r="D21" s="96" t="s">
        <v>28</v>
      </c>
      <c r="E21" s="97" t="s">
        <v>93</v>
      </c>
      <c r="F21" s="98">
        <v>25</v>
      </c>
      <c r="H21" s="46"/>
      <c r="I21" s="47">
        <v>20</v>
      </c>
      <c r="J21" s="46">
        <f t="shared" si="0"/>
        <v>23</v>
      </c>
      <c r="K21" s="49" t="str">
        <f t="shared" si="1"/>
        <v>X</v>
      </c>
      <c r="L21" s="47" t="str">
        <f t="shared" si="2"/>
        <v>X</v>
      </c>
    </row>
    <row r="22" spans="1:12" ht="15" thickBot="1" x14ac:dyDescent="0.4">
      <c r="B22" s="239"/>
      <c r="C22" s="87" t="s">
        <v>65</v>
      </c>
      <c r="D22" s="99" t="s">
        <v>87</v>
      </c>
      <c r="E22" s="100" t="s">
        <v>87</v>
      </c>
      <c r="F22" s="101">
        <v>36</v>
      </c>
      <c r="H22" s="46"/>
      <c r="I22" s="41">
        <v>21</v>
      </c>
      <c r="J22" s="42">
        <f t="shared" si="0"/>
        <v>13</v>
      </c>
      <c r="K22" s="50" t="str">
        <f t="shared" si="1"/>
        <v>X</v>
      </c>
      <c r="L22" s="41" t="str">
        <f t="shared" si="2"/>
        <v>X</v>
      </c>
    </row>
    <row r="23" spans="1:12" ht="15" thickTop="1" x14ac:dyDescent="0.35">
      <c r="B23" s="239"/>
      <c r="C23" s="85" t="s">
        <v>66</v>
      </c>
      <c r="D23" s="96" t="s">
        <v>29</v>
      </c>
      <c r="E23" s="97" t="s">
        <v>29</v>
      </c>
      <c r="F23" s="98">
        <v>16</v>
      </c>
      <c r="H23" s="46"/>
      <c r="I23" s="47">
        <v>22</v>
      </c>
      <c r="J23" s="46">
        <f t="shared" si="0"/>
        <v>17</v>
      </c>
      <c r="K23" s="49" t="str">
        <f t="shared" si="1"/>
        <v>X</v>
      </c>
      <c r="L23" s="47" t="str">
        <f t="shared" si="2"/>
        <v>X</v>
      </c>
    </row>
    <row r="24" spans="1:12" x14ac:dyDescent="0.35">
      <c r="B24" s="239"/>
      <c r="C24" s="87" t="s">
        <v>80</v>
      </c>
      <c r="D24" s="99" t="s">
        <v>30</v>
      </c>
      <c r="E24" s="100" t="s">
        <v>30</v>
      </c>
      <c r="F24" s="101">
        <v>20</v>
      </c>
      <c r="H24" s="46"/>
      <c r="I24" s="47">
        <v>23</v>
      </c>
      <c r="J24" s="46">
        <f t="shared" si="0"/>
        <v>42</v>
      </c>
      <c r="K24" s="49" t="str">
        <f t="shared" si="1"/>
        <v>X</v>
      </c>
      <c r="L24" s="47" t="str">
        <f t="shared" si="2"/>
        <v>X</v>
      </c>
    </row>
    <row r="25" spans="1:12" x14ac:dyDescent="0.35">
      <c r="B25" s="239"/>
      <c r="C25" s="85" t="s">
        <v>67</v>
      </c>
      <c r="D25" s="96" t="s">
        <v>31</v>
      </c>
      <c r="E25" s="97" t="s">
        <v>31</v>
      </c>
      <c r="F25" s="98">
        <v>29</v>
      </c>
      <c r="H25" s="46"/>
      <c r="I25" s="47">
        <v>24</v>
      </c>
      <c r="J25" s="46">
        <f t="shared" si="0"/>
        <v>39</v>
      </c>
      <c r="K25" s="49" t="str">
        <f t="shared" si="1"/>
        <v>X</v>
      </c>
      <c r="L25" s="47" t="str">
        <f t="shared" si="2"/>
        <v>X</v>
      </c>
    </row>
    <row r="26" spans="1:12" x14ac:dyDescent="0.35">
      <c r="B26" s="239"/>
      <c r="C26" s="87" t="s">
        <v>94</v>
      </c>
      <c r="D26" s="99" t="s">
        <v>32</v>
      </c>
      <c r="E26" s="100" t="s">
        <v>94</v>
      </c>
      <c r="F26" s="101">
        <v>13</v>
      </c>
      <c r="H26" s="46"/>
      <c r="I26" s="47">
        <v>25</v>
      </c>
      <c r="J26" s="46">
        <f t="shared" si="0"/>
        <v>20</v>
      </c>
      <c r="K26" s="49" t="str">
        <f t="shared" si="1"/>
        <v>X</v>
      </c>
      <c r="L26" s="47" t="str">
        <f t="shared" si="2"/>
        <v>X</v>
      </c>
    </row>
    <row r="27" spans="1:12" x14ac:dyDescent="0.35">
      <c r="B27" s="239"/>
      <c r="C27" s="85" t="s">
        <v>68</v>
      </c>
      <c r="D27" s="96" t="s">
        <v>33</v>
      </c>
      <c r="E27" s="97" t="s">
        <v>68</v>
      </c>
      <c r="F27" s="98">
        <v>37</v>
      </c>
      <c r="H27" s="46"/>
      <c r="I27" s="47">
        <v>26</v>
      </c>
      <c r="J27" s="46">
        <f t="shared" si="0"/>
        <v>8</v>
      </c>
      <c r="K27" s="49" t="str">
        <f t="shared" si="1"/>
        <v>X</v>
      </c>
      <c r="L27" s="47" t="str">
        <f t="shared" si="2"/>
        <v>X</v>
      </c>
    </row>
    <row r="28" spans="1:12" x14ac:dyDescent="0.35">
      <c r="A28" s="48"/>
      <c r="B28" s="241"/>
      <c r="C28" s="87" t="s">
        <v>69</v>
      </c>
      <c r="D28" s="99" t="s">
        <v>34</v>
      </c>
      <c r="E28" s="100" t="s">
        <v>69</v>
      </c>
      <c r="F28" s="101">
        <v>27</v>
      </c>
      <c r="H28" s="46"/>
      <c r="I28" s="47">
        <v>27</v>
      </c>
      <c r="J28" s="46">
        <f t="shared" si="0"/>
        <v>27</v>
      </c>
      <c r="K28" s="49" t="str">
        <f t="shared" si="1"/>
        <v>X</v>
      </c>
      <c r="L28" s="47" t="str">
        <f t="shared" si="2"/>
        <v>X</v>
      </c>
    </row>
    <row r="29" spans="1:12" ht="15" thickBot="1" x14ac:dyDescent="0.4">
      <c r="A29" s="48"/>
      <c r="B29" s="242"/>
      <c r="C29" s="85" t="s">
        <v>95</v>
      </c>
      <c r="D29" s="96" t="s">
        <v>35</v>
      </c>
      <c r="E29" s="97" t="s">
        <v>35</v>
      </c>
      <c r="F29" s="98">
        <v>8</v>
      </c>
      <c r="H29" s="46"/>
      <c r="I29" s="41">
        <v>28</v>
      </c>
      <c r="J29" s="42">
        <f t="shared" si="0"/>
        <v>33</v>
      </c>
      <c r="K29" s="50" t="str">
        <f t="shared" si="1"/>
        <v>X</v>
      </c>
      <c r="L29" s="41" t="str">
        <f t="shared" si="2"/>
        <v>X</v>
      </c>
    </row>
    <row r="30" spans="1:12" x14ac:dyDescent="0.35">
      <c r="B30" s="238" t="s">
        <v>104</v>
      </c>
      <c r="C30" s="106" t="s">
        <v>70</v>
      </c>
      <c r="D30" s="93" t="s">
        <v>36</v>
      </c>
      <c r="E30" s="107" t="s">
        <v>70</v>
      </c>
      <c r="F30" s="95">
        <v>7</v>
      </c>
      <c r="H30" s="46"/>
      <c r="I30" s="47">
        <v>29</v>
      </c>
      <c r="J30" s="46">
        <f t="shared" si="0"/>
        <v>24</v>
      </c>
      <c r="K30" s="49" t="str">
        <f t="shared" si="1"/>
        <v>X</v>
      </c>
      <c r="L30" s="47" t="str">
        <f t="shared" si="2"/>
        <v>X</v>
      </c>
    </row>
    <row r="31" spans="1:12" x14ac:dyDescent="0.35">
      <c r="B31" s="239"/>
      <c r="C31" s="85" t="s">
        <v>71</v>
      </c>
      <c r="D31" s="96" t="s">
        <v>37</v>
      </c>
      <c r="E31" s="97" t="s">
        <v>37</v>
      </c>
      <c r="F31" s="98">
        <v>4</v>
      </c>
      <c r="H31" s="46"/>
      <c r="I31" s="47">
        <v>30</v>
      </c>
      <c r="J31" s="46">
        <f t="shared" si="0"/>
        <v>4</v>
      </c>
      <c r="K31" s="49" t="str">
        <f t="shared" si="1"/>
        <v>X</v>
      </c>
      <c r="L31" s="47" t="str">
        <f t="shared" si="2"/>
        <v>X</v>
      </c>
    </row>
    <row r="32" spans="1:12" x14ac:dyDescent="0.35">
      <c r="B32" s="239"/>
      <c r="C32" s="87" t="s">
        <v>72</v>
      </c>
      <c r="D32" s="99" t="s">
        <v>38</v>
      </c>
      <c r="E32" s="100" t="s">
        <v>38</v>
      </c>
      <c r="F32" s="101">
        <v>11</v>
      </c>
      <c r="H32" s="46"/>
      <c r="I32" s="47">
        <v>31</v>
      </c>
      <c r="J32" s="46">
        <f t="shared" si="0"/>
        <v>18</v>
      </c>
      <c r="K32" s="49" t="str">
        <f t="shared" si="1"/>
        <v>X</v>
      </c>
      <c r="L32" s="47" t="str">
        <f t="shared" si="2"/>
        <v>X</v>
      </c>
    </row>
    <row r="33" spans="2:17" x14ac:dyDescent="0.35">
      <c r="B33" s="239"/>
      <c r="C33" s="85" t="s">
        <v>73</v>
      </c>
      <c r="D33" s="96" t="s">
        <v>39</v>
      </c>
      <c r="E33" s="97" t="s">
        <v>73</v>
      </c>
      <c r="F33" s="98">
        <v>41</v>
      </c>
      <c r="H33" s="46"/>
      <c r="I33" s="47">
        <v>32</v>
      </c>
      <c r="J33" s="46">
        <f t="shared" si="0"/>
        <v>2</v>
      </c>
      <c r="K33" s="49" t="str">
        <f t="shared" si="1"/>
        <v>X</v>
      </c>
      <c r="L33" s="47" t="str">
        <f t="shared" si="2"/>
        <v>X</v>
      </c>
    </row>
    <row r="34" spans="2:17" x14ac:dyDescent="0.35">
      <c r="B34" s="239"/>
      <c r="C34" s="87" t="s">
        <v>96</v>
      </c>
      <c r="D34" s="99" t="s">
        <v>40</v>
      </c>
      <c r="E34" s="100" t="s">
        <v>40</v>
      </c>
      <c r="F34" s="101">
        <v>28</v>
      </c>
      <c r="H34" s="46"/>
      <c r="I34" s="47">
        <v>33</v>
      </c>
      <c r="J34" s="46">
        <f t="shared" si="0"/>
        <v>9</v>
      </c>
      <c r="K34" s="49" t="str">
        <f t="shared" si="1"/>
        <v>X</v>
      </c>
      <c r="L34" s="47" t="str">
        <f t="shared" si="2"/>
        <v>X</v>
      </c>
    </row>
    <row r="35" spans="2:17" x14ac:dyDescent="0.35">
      <c r="B35" s="239"/>
      <c r="C35" s="85" t="s">
        <v>84</v>
      </c>
      <c r="D35" s="96" t="s">
        <v>41</v>
      </c>
      <c r="E35" s="97" t="s">
        <v>41</v>
      </c>
      <c r="F35" s="98">
        <v>3</v>
      </c>
      <c r="H35" s="46"/>
      <c r="I35" s="47">
        <v>34</v>
      </c>
      <c r="J35" s="46">
        <f t="shared" si="0"/>
        <v>7</v>
      </c>
      <c r="K35" s="49" t="str">
        <f t="shared" si="1"/>
        <v>X</v>
      </c>
      <c r="L35" s="47" t="str">
        <f t="shared" si="2"/>
        <v>X</v>
      </c>
      <c r="Q35" s="38" t="s">
        <v>4</v>
      </c>
    </row>
    <row r="36" spans="2:17" ht="15" thickBot="1" x14ac:dyDescent="0.4">
      <c r="B36" s="239"/>
      <c r="C36" s="87" t="s">
        <v>74</v>
      </c>
      <c r="D36" s="99" t="s">
        <v>42</v>
      </c>
      <c r="E36" s="100" t="s">
        <v>42</v>
      </c>
      <c r="F36" s="101">
        <v>1</v>
      </c>
      <c r="H36" s="46"/>
      <c r="I36" s="41">
        <v>35</v>
      </c>
      <c r="J36" s="42">
        <f t="shared" si="0"/>
        <v>10</v>
      </c>
      <c r="K36" s="50" t="str">
        <f t="shared" si="1"/>
        <v>X</v>
      </c>
      <c r="L36" s="41" t="str">
        <f t="shared" si="2"/>
        <v>X</v>
      </c>
    </row>
    <row r="37" spans="2:17" ht="15" thickTop="1" x14ac:dyDescent="0.35">
      <c r="B37" s="239"/>
      <c r="C37" s="85" t="s">
        <v>75</v>
      </c>
      <c r="D37" s="96" t="s">
        <v>43</v>
      </c>
      <c r="E37" s="97" t="s">
        <v>43</v>
      </c>
      <c r="F37" s="98">
        <v>38</v>
      </c>
      <c r="H37" s="46"/>
      <c r="I37" s="47">
        <v>36</v>
      </c>
      <c r="J37" s="46">
        <f t="shared" si="0"/>
        <v>21</v>
      </c>
      <c r="K37" s="49" t="str">
        <f t="shared" si="1"/>
        <v>X</v>
      </c>
      <c r="L37" s="47" t="str">
        <f t="shared" si="2"/>
        <v>X</v>
      </c>
    </row>
    <row r="38" spans="2:17" x14ac:dyDescent="0.35">
      <c r="B38" s="239"/>
      <c r="C38" s="87" t="s">
        <v>97</v>
      </c>
      <c r="D38" s="99" t="s">
        <v>44</v>
      </c>
      <c r="E38" s="100" t="s">
        <v>97</v>
      </c>
      <c r="F38" s="101">
        <v>2</v>
      </c>
      <c r="H38" s="46"/>
      <c r="I38" s="47">
        <v>37</v>
      </c>
      <c r="J38" s="46">
        <f t="shared" si="0"/>
        <v>26</v>
      </c>
      <c r="K38" s="49" t="str">
        <f t="shared" si="1"/>
        <v>X</v>
      </c>
      <c r="L38" s="47" t="str">
        <f t="shared" si="2"/>
        <v>X</v>
      </c>
    </row>
    <row r="39" spans="2:17" x14ac:dyDescent="0.35">
      <c r="B39" s="239"/>
      <c r="C39" s="85" t="s">
        <v>10</v>
      </c>
      <c r="D39" s="96" t="s">
        <v>45</v>
      </c>
      <c r="E39" s="97" t="s">
        <v>10</v>
      </c>
      <c r="F39" s="98">
        <v>17</v>
      </c>
      <c r="H39" s="46"/>
      <c r="I39" s="47">
        <v>38</v>
      </c>
      <c r="J39" s="46">
        <f t="shared" si="0"/>
        <v>36</v>
      </c>
      <c r="K39" s="49" t="str">
        <f t="shared" si="1"/>
        <v>X</v>
      </c>
      <c r="L39" s="47" t="str">
        <f t="shared" si="2"/>
        <v>X</v>
      </c>
    </row>
    <row r="40" spans="2:17" x14ac:dyDescent="0.35">
      <c r="B40" s="239"/>
      <c r="C40" s="87" t="s">
        <v>76</v>
      </c>
      <c r="D40" s="99" t="s">
        <v>46</v>
      </c>
      <c r="E40" s="100" t="s">
        <v>46</v>
      </c>
      <c r="F40" s="101">
        <v>24</v>
      </c>
      <c r="H40" s="46"/>
      <c r="I40" s="47">
        <v>39</v>
      </c>
      <c r="J40" s="46">
        <f t="shared" si="0"/>
        <v>15</v>
      </c>
      <c r="K40" s="49" t="str">
        <f t="shared" si="1"/>
        <v>X</v>
      </c>
      <c r="L40" s="47" t="str">
        <f t="shared" si="2"/>
        <v>X</v>
      </c>
    </row>
    <row r="41" spans="2:17" x14ac:dyDescent="0.35">
      <c r="B41" s="239"/>
      <c r="C41" s="85" t="s">
        <v>82</v>
      </c>
      <c r="D41" s="96" t="s">
        <v>83</v>
      </c>
      <c r="E41" s="97" t="s">
        <v>82</v>
      </c>
      <c r="F41" s="98">
        <v>19</v>
      </c>
      <c r="H41" s="46"/>
      <c r="I41" s="47">
        <v>40</v>
      </c>
      <c r="J41" s="46">
        <f t="shared" si="0"/>
        <v>19</v>
      </c>
      <c r="K41" s="49" t="str">
        <f t="shared" si="1"/>
        <v>X</v>
      </c>
      <c r="L41" s="47" t="str">
        <f t="shared" si="2"/>
        <v>X</v>
      </c>
    </row>
    <row r="42" spans="2:17" ht="15" thickBot="1" x14ac:dyDescent="0.4">
      <c r="B42" s="240"/>
      <c r="C42" s="87" t="s">
        <v>77</v>
      </c>
      <c r="D42" s="99" t="s">
        <v>47</v>
      </c>
      <c r="E42" s="100" t="s">
        <v>47</v>
      </c>
      <c r="F42" s="101">
        <v>18</v>
      </c>
      <c r="H42" s="46"/>
      <c r="I42" s="47">
        <v>41</v>
      </c>
      <c r="J42" s="46">
        <f t="shared" si="0"/>
        <v>32</v>
      </c>
      <c r="K42" s="49" t="str">
        <f t="shared" si="1"/>
        <v>X</v>
      </c>
      <c r="L42" s="47" t="str">
        <f t="shared" si="2"/>
        <v>X</v>
      </c>
    </row>
    <row r="43" spans="2:17" ht="15.5" thickTop="1" thickBot="1" x14ac:dyDescent="0.4">
      <c r="C43" s="108" t="str">
        <f>E37</f>
        <v>(1) Alabama</v>
      </c>
      <c r="D43" s="109" t="str">
        <f>E38</f>
        <v>(3) Ohio State</v>
      </c>
      <c r="E43" s="110" t="s">
        <v>43</v>
      </c>
      <c r="F43" s="111">
        <v>23</v>
      </c>
      <c r="H43" s="46"/>
      <c r="I43" s="41">
        <v>42</v>
      </c>
      <c r="J43" s="42">
        <f t="shared" si="0"/>
        <v>1</v>
      </c>
      <c r="K43" s="50" t="str">
        <f t="shared" si="1"/>
        <v>X</v>
      </c>
      <c r="L43" s="41" t="str">
        <f t="shared" si="2"/>
        <v>X</v>
      </c>
    </row>
    <row r="44" spans="2:17" ht="15" thickTop="1" x14ac:dyDescent="0.35">
      <c r="C44" s="46"/>
      <c r="D44" s="46"/>
      <c r="E44" s="46"/>
      <c r="F44" s="46"/>
    </row>
    <row r="45" spans="2:17" x14ac:dyDescent="0.35">
      <c r="C45" s="46"/>
      <c r="D45" s="46"/>
      <c r="E45" s="46"/>
      <c r="F45" s="46"/>
    </row>
    <row r="46" spans="2:17" x14ac:dyDescent="0.35">
      <c r="C46" s="46"/>
      <c r="D46" s="46"/>
      <c r="E46" s="46"/>
      <c r="F46" s="46"/>
    </row>
    <row r="47" spans="2:17" x14ac:dyDescent="0.35">
      <c r="C47" s="46"/>
      <c r="D47" s="46"/>
      <c r="E47" s="46"/>
      <c r="F47" s="46"/>
    </row>
    <row r="48" spans="2:17" x14ac:dyDescent="0.35">
      <c r="C48" s="46"/>
      <c r="D48" s="46"/>
      <c r="E48" s="46"/>
      <c r="F48" s="46"/>
    </row>
  </sheetData>
  <mergeCells count="5">
    <mergeCell ref="B2:B14"/>
    <mergeCell ref="N3:O4"/>
    <mergeCell ref="P3:Q4"/>
    <mergeCell ref="B15:B29"/>
    <mergeCell ref="B30:B42"/>
  </mergeCells>
  <conditionalFormatting sqref="F2:F43">
    <cfRule type="duplicateValues" dxfId="51" priority="1"/>
  </conditionalFormatting>
  <conditionalFormatting sqref="F2:F11">
    <cfRule type="duplicateValues" dxfId="50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ColWidth="8.81640625" defaultRowHeight="14.5" x14ac:dyDescent="0.35"/>
  <cols>
    <col min="1" max="2" width="8.81640625" style="68"/>
    <col min="3" max="5" width="23.1796875" style="68" customWidth="1"/>
    <col min="6" max="6" width="14.36328125" style="68" customWidth="1"/>
    <col min="7" max="8" width="8.81640625" style="68"/>
    <col min="9" max="9" width="19" style="68" bestFit="1" customWidth="1"/>
    <col min="10" max="10" width="6.453125" style="68" hidden="1" customWidth="1"/>
    <col min="11" max="11" width="8.6328125" style="68" hidden="1" customWidth="1"/>
    <col min="12" max="12" width="8.81640625" style="68"/>
    <col min="13" max="13" width="9.1796875" style="68" customWidth="1"/>
    <col min="14" max="14" width="27.453125" style="68" customWidth="1"/>
    <col min="15" max="15" width="14.81640625" style="68" customWidth="1"/>
    <col min="16" max="16" width="8.81640625" style="68"/>
    <col min="17" max="17" width="12.453125" style="68" customWidth="1"/>
    <col min="18" max="20" width="8.81640625" style="68"/>
    <col min="21" max="21" width="8.6328125" style="68" customWidth="1"/>
    <col min="22" max="16384" width="8.81640625" style="68"/>
  </cols>
  <sheetData>
    <row r="1" spans="1:18" ht="15.5" thickTop="1" thickBot="1" x14ac:dyDescent="0.4">
      <c r="A1" s="68" t="s">
        <v>4</v>
      </c>
      <c r="C1" s="89" t="s">
        <v>5</v>
      </c>
      <c r="D1" s="90" t="s">
        <v>78</v>
      </c>
      <c r="E1" s="91" t="s">
        <v>2</v>
      </c>
      <c r="F1" s="92" t="s">
        <v>3</v>
      </c>
      <c r="I1" s="72" t="s">
        <v>6</v>
      </c>
      <c r="J1" s="72"/>
      <c r="K1" s="72"/>
      <c r="L1" s="72"/>
      <c r="O1" s="73"/>
      <c r="P1" s="73"/>
    </row>
    <row r="2" spans="1:18" ht="15.5" thickTop="1" thickBot="1" x14ac:dyDescent="0.4">
      <c r="C2" s="84" t="s">
        <v>48</v>
      </c>
      <c r="D2" s="93" t="s">
        <v>91</v>
      </c>
      <c r="E2" s="94" t="s">
        <v>91</v>
      </c>
      <c r="F2" s="95">
        <v>39</v>
      </c>
      <c r="I2" s="81">
        <v>1</v>
      </c>
      <c r="J2" s="68">
        <f>MATCH(I2,$F$2:$F$43,0)</f>
        <v>34</v>
      </c>
      <c r="K2" s="70" t="str">
        <f>IF(J2&gt;=0,"X","")</f>
        <v>X</v>
      </c>
      <c r="L2" s="81" t="str">
        <f>IFERROR(K2,"Unused")</f>
        <v>X</v>
      </c>
      <c r="O2" s="74"/>
      <c r="P2" s="74"/>
    </row>
    <row r="3" spans="1:18" x14ac:dyDescent="0.35">
      <c r="C3" s="85" t="s">
        <v>49</v>
      </c>
      <c r="D3" s="96" t="s">
        <v>14</v>
      </c>
      <c r="E3" s="97" t="s">
        <v>14</v>
      </c>
      <c r="F3" s="98">
        <v>37</v>
      </c>
      <c r="I3" s="81">
        <v>2</v>
      </c>
      <c r="J3" s="68">
        <f t="shared" ref="J3:J43" si="0">MATCH(I3,$F$2:$F$43,0)</f>
        <v>37</v>
      </c>
      <c r="K3" s="70" t="str">
        <f t="shared" ref="K3:K43" si="1">IF(J3&gt;=0,"X","")</f>
        <v>X</v>
      </c>
      <c r="L3" s="81" t="str">
        <f t="shared" ref="L3:L43" si="2">IFERROR(K3,"Unused")</f>
        <v>X</v>
      </c>
      <c r="N3" s="232" t="s">
        <v>126</v>
      </c>
      <c r="O3" s="233"/>
      <c r="P3" s="233"/>
      <c r="Q3" s="236"/>
    </row>
    <row r="4" spans="1:18" ht="15" thickBot="1" x14ac:dyDescent="0.4">
      <c r="C4" s="87" t="s">
        <v>50</v>
      </c>
      <c r="D4" s="99" t="s">
        <v>90</v>
      </c>
      <c r="E4" s="100" t="s">
        <v>50</v>
      </c>
      <c r="F4" s="101">
        <v>26</v>
      </c>
      <c r="I4" s="81">
        <v>3</v>
      </c>
      <c r="J4" s="68">
        <f t="shared" si="0"/>
        <v>6</v>
      </c>
      <c r="K4" s="70" t="str">
        <f t="shared" si="1"/>
        <v>X</v>
      </c>
      <c r="L4" s="81" t="str">
        <f t="shared" si="2"/>
        <v>X</v>
      </c>
      <c r="N4" s="234"/>
      <c r="O4" s="235"/>
      <c r="P4" s="235"/>
      <c r="Q4" s="237"/>
    </row>
    <row r="5" spans="1:18" x14ac:dyDescent="0.35">
      <c r="C5" s="85" t="s">
        <v>92</v>
      </c>
      <c r="D5" s="96" t="s">
        <v>15</v>
      </c>
      <c r="E5" s="97" t="s">
        <v>15</v>
      </c>
      <c r="F5" s="98">
        <v>28</v>
      </c>
      <c r="I5" s="81">
        <v>4</v>
      </c>
      <c r="J5" s="68">
        <f t="shared" si="0"/>
        <v>8</v>
      </c>
      <c r="K5" s="70" t="str">
        <f t="shared" si="1"/>
        <v>X</v>
      </c>
      <c r="L5" s="81" t="str">
        <f t="shared" si="2"/>
        <v>X</v>
      </c>
    </row>
    <row r="6" spans="1:18" x14ac:dyDescent="0.35">
      <c r="C6" s="87" t="s">
        <v>51</v>
      </c>
      <c r="D6" s="99" t="s">
        <v>89</v>
      </c>
      <c r="E6" s="100" t="s">
        <v>89</v>
      </c>
      <c r="F6" s="101">
        <v>9</v>
      </c>
      <c r="H6" s="75"/>
      <c r="I6" s="76">
        <v>5</v>
      </c>
      <c r="J6" s="75">
        <f t="shared" si="0"/>
        <v>11</v>
      </c>
      <c r="K6" s="78" t="str">
        <f t="shared" si="1"/>
        <v>X</v>
      </c>
      <c r="L6" s="76" t="str">
        <f t="shared" si="2"/>
        <v>X</v>
      </c>
    </row>
    <row r="7" spans="1:18" x14ac:dyDescent="0.35">
      <c r="C7" s="85" t="s">
        <v>52</v>
      </c>
      <c r="D7" s="96" t="s">
        <v>16</v>
      </c>
      <c r="E7" s="97" t="s">
        <v>52</v>
      </c>
      <c r="F7" s="98">
        <v>3</v>
      </c>
      <c r="H7" s="75"/>
      <c r="I7" s="76">
        <v>6</v>
      </c>
      <c r="J7" s="75">
        <f t="shared" si="0"/>
        <v>13</v>
      </c>
      <c r="K7" s="78" t="str">
        <f t="shared" si="1"/>
        <v>X</v>
      </c>
      <c r="L7" s="76" t="str">
        <f t="shared" si="2"/>
        <v>X</v>
      </c>
    </row>
    <row r="8" spans="1:18" ht="15" thickBot="1" x14ac:dyDescent="0.4">
      <c r="C8" s="87" t="s">
        <v>53</v>
      </c>
      <c r="D8" s="99" t="s">
        <v>17</v>
      </c>
      <c r="E8" s="100" t="s">
        <v>53</v>
      </c>
      <c r="F8" s="101">
        <v>38</v>
      </c>
      <c r="H8" s="75"/>
      <c r="I8" s="71">
        <v>7</v>
      </c>
      <c r="J8" s="72">
        <f t="shared" si="0"/>
        <v>35</v>
      </c>
      <c r="K8" s="79" t="str">
        <f t="shared" si="1"/>
        <v>X</v>
      </c>
      <c r="L8" s="71" t="str">
        <f t="shared" si="2"/>
        <v>X</v>
      </c>
    </row>
    <row r="9" spans="1:18" ht="15" thickTop="1" x14ac:dyDescent="0.35">
      <c r="C9" s="85" t="s">
        <v>54</v>
      </c>
      <c r="D9" s="96" t="s">
        <v>81</v>
      </c>
      <c r="E9" s="97" t="s">
        <v>81</v>
      </c>
      <c r="F9" s="98">
        <v>4</v>
      </c>
      <c r="H9" s="75"/>
      <c r="I9" s="76">
        <v>8</v>
      </c>
      <c r="J9" s="75">
        <f t="shared" si="0"/>
        <v>25</v>
      </c>
      <c r="K9" s="78" t="str">
        <f t="shared" si="1"/>
        <v>X</v>
      </c>
      <c r="L9" s="76" t="str">
        <f t="shared" si="2"/>
        <v>X</v>
      </c>
    </row>
    <row r="10" spans="1:18" x14ac:dyDescent="0.35">
      <c r="C10" s="87" t="s">
        <v>55</v>
      </c>
      <c r="D10" s="99" t="s">
        <v>18</v>
      </c>
      <c r="E10" s="100" t="s">
        <v>55</v>
      </c>
      <c r="F10" s="101">
        <v>21</v>
      </c>
      <c r="H10" s="75"/>
      <c r="I10" s="76">
        <v>9</v>
      </c>
      <c r="J10" s="75">
        <f t="shared" si="0"/>
        <v>5</v>
      </c>
      <c r="K10" s="78" t="str">
        <f t="shared" si="1"/>
        <v>X</v>
      </c>
      <c r="L10" s="76" t="str">
        <f t="shared" si="2"/>
        <v>X</v>
      </c>
      <c r="R10" s="68" t="s">
        <v>4</v>
      </c>
    </row>
    <row r="11" spans="1:18" x14ac:dyDescent="0.35">
      <c r="C11" s="85" t="s">
        <v>98</v>
      </c>
      <c r="D11" s="96" t="s">
        <v>19</v>
      </c>
      <c r="E11" s="97" t="s">
        <v>98</v>
      </c>
      <c r="F11" s="98">
        <v>19</v>
      </c>
      <c r="H11" s="75"/>
      <c r="I11" s="76">
        <v>10</v>
      </c>
      <c r="J11" s="75">
        <f t="shared" si="0"/>
        <v>14</v>
      </c>
      <c r="K11" s="78" t="str">
        <f t="shared" si="1"/>
        <v>X</v>
      </c>
      <c r="L11" s="76" t="str">
        <f t="shared" si="2"/>
        <v>X</v>
      </c>
    </row>
    <row r="12" spans="1:18" x14ac:dyDescent="0.35">
      <c r="C12" s="87" t="s">
        <v>56</v>
      </c>
      <c r="D12" s="99" t="s">
        <v>20</v>
      </c>
      <c r="E12" s="100" t="s">
        <v>56</v>
      </c>
      <c r="F12" s="101">
        <v>5</v>
      </c>
      <c r="H12" s="75"/>
      <c r="I12" s="76">
        <v>11</v>
      </c>
      <c r="J12" s="75">
        <f t="shared" si="0"/>
        <v>15</v>
      </c>
      <c r="K12" s="78" t="str">
        <f t="shared" si="1"/>
        <v>X</v>
      </c>
      <c r="L12" s="76" t="str">
        <f t="shared" si="2"/>
        <v>X</v>
      </c>
    </row>
    <row r="13" spans="1:18" x14ac:dyDescent="0.35">
      <c r="C13" s="85" t="s">
        <v>57</v>
      </c>
      <c r="D13" s="96" t="s">
        <v>21</v>
      </c>
      <c r="E13" s="97" t="s">
        <v>57</v>
      </c>
      <c r="F13" s="98">
        <v>18</v>
      </c>
      <c r="H13" s="75"/>
      <c r="I13" s="76">
        <v>12</v>
      </c>
      <c r="J13" s="75">
        <f t="shared" si="0"/>
        <v>31</v>
      </c>
      <c r="K13" s="78" t="str">
        <f t="shared" si="1"/>
        <v>X</v>
      </c>
      <c r="L13" s="76" t="str">
        <f t="shared" si="2"/>
        <v>X</v>
      </c>
    </row>
    <row r="14" spans="1:18" ht="15" thickBot="1" x14ac:dyDescent="0.4">
      <c r="C14" s="87" t="s">
        <v>58</v>
      </c>
      <c r="D14" s="99" t="s">
        <v>22</v>
      </c>
      <c r="E14" s="100" t="s">
        <v>22</v>
      </c>
      <c r="F14" s="101">
        <v>6</v>
      </c>
      <c r="H14" s="75"/>
      <c r="I14" s="76">
        <v>13</v>
      </c>
      <c r="J14" s="75">
        <f t="shared" si="0"/>
        <v>38</v>
      </c>
      <c r="K14" s="78" t="str">
        <f t="shared" si="1"/>
        <v>X</v>
      </c>
      <c r="L14" s="76" t="str">
        <f t="shared" si="2"/>
        <v>X</v>
      </c>
      <c r="Q14" s="68" t="s">
        <v>4</v>
      </c>
    </row>
    <row r="15" spans="1:18" ht="15" thickBot="1" x14ac:dyDescent="0.4">
      <c r="C15" s="102" t="s">
        <v>59</v>
      </c>
      <c r="D15" s="103" t="s">
        <v>23</v>
      </c>
      <c r="E15" s="104" t="s">
        <v>59</v>
      </c>
      <c r="F15" s="105">
        <v>10</v>
      </c>
      <c r="H15" s="75"/>
      <c r="I15" s="71">
        <v>14</v>
      </c>
      <c r="J15" s="72">
        <f t="shared" si="0"/>
        <v>18</v>
      </c>
      <c r="K15" s="79" t="str">
        <f t="shared" si="1"/>
        <v>X</v>
      </c>
      <c r="L15" s="71" t="str">
        <f t="shared" si="2"/>
        <v>X</v>
      </c>
    </row>
    <row r="16" spans="1:18" ht="15" thickTop="1" x14ac:dyDescent="0.35">
      <c r="C16" s="87" t="s">
        <v>60</v>
      </c>
      <c r="D16" s="99" t="s">
        <v>88</v>
      </c>
      <c r="E16" s="100" t="s">
        <v>88</v>
      </c>
      <c r="F16" s="101">
        <v>11</v>
      </c>
      <c r="H16" s="75"/>
      <c r="I16" s="76">
        <v>15</v>
      </c>
      <c r="J16" s="75">
        <f t="shared" si="0"/>
        <v>39</v>
      </c>
      <c r="K16" s="78" t="str">
        <f t="shared" si="1"/>
        <v>X</v>
      </c>
      <c r="L16" s="76" t="str">
        <f t="shared" si="2"/>
        <v>X</v>
      </c>
    </row>
    <row r="17" spans="3:12" x14ac:dyDescent="0.35">
      <c r="C17" s="85" t="s">
        <v>61</v>
      </c>
      <c r="D17" s="96" t="s">
        <v>24</v>
      </c>
      <c r="E17" s="97" t="s">
        <v>61</v>
      </c>
      <c r="F17" s="98">
        <v>32</v>
      </c>
      <c r="H17" s="75"/>
      <c r="I17" s="76">
        <v>16</v>
      </c>
      <c r="J17" s="75">
        <f t="shared" si="0"/>
        <v>23</v>
      </c>
      <c r="K17" s="78" t="str">
        <f t="shared" si="1"/>
        <v>X</v>
      </c>
      <c r="L17" s="76" t="str">
        <f t="shared" si="2"/>
        <v>X</v>
      </c>
    </row>
    <row r="18" spans="3:12" x14ac:dyDescent="0.35">
      <c r="C18" s="87" t="s">
        <v>62</v>
      </c>
      <c r="D18" s="99" t="s">
        <v>25</v>
      </c>
      <c r="E18" s="100" t="s">
        <v>25</v>
      </c>
      <c r="F18" s="101">
        <v>24</v>
      </c>
      <c r="H18" s="75"/>
      <c r="I18" s="76">
        <v>17</v>
      </c>
      <c r="J18" s="75">
        <f t="shared" si="0"/>
        <v>24</v>
      </c>
      <c r="K18" s="78" t="str">
        <f t="shared" si="1"/>
        <v>X</v>
      </c>
      <c r="L18" s="76" t="str">
        <f t="shared" si="2"/>
        <v>X</v>
      </c>
    </row>
    <row r="19" spans="3:12" x14ac:dyDescent="0.35">
      <c r="C19" s="85" t="s">
        <v>63</v>
      </c>
      <c r="D19" s="96" t="s">
        <v>26</v>
      </c>
      <c r="E19" s="97" t="s">
        <v>63</v>
      </c>
      <c r="F19" s="98">
        <v>14</v>
      </c>
      <c r="H19" s="75"/>
      <c r="I19" s="76">
        <v>18</v>
      </c>
      <c r="J19" s="75">
        <f t="shared" si="0"/>
        <v>12</v>
      </c>
      <c r="K19" s="78" t="str">
        <f t="shared" si="1"/>
        <v>X</v>
      </c>
      <c r="L19" s="76" t="str">
        <f t="shared" si="2"/>
        <v>X</v>
      </c>
    </row>
    <row r="20" spans="3:12" x14ac:dyDescent="0.35">
      <c r="C20" s="87" t="s">
        <v>64</v>
      </c>
      <c r="D20" s="99" t="s">
        <v>27</v>
      </c>
      <c r="E20" s="100" t="s">
        <v>64</v>
      </c>
      <c r="F20" s="101">
        <v>35</v>
      </c>
      <c r="H20" s="75"/>
      <c r="I20" s="76">
        <v>19</v>
      </c>
      <c r="J20" s="75">
        <f t="shared" si="0"/>
        <v>10</v>
      </c>
      <c r="K20" s="78" t="str">
        <f t="shared" si="1"/>
        <v>X</v>
      </c>
      <c r="L20" s="76" t="str">
        <f t="shared" si="2"/>
        <v>X</v>
      </c>
    </row>
    <row r="21" spans="3:12" x14ac:dyDescent="0.35">
      <c r="C21" s="85" t="s">
        <v>93</v>
      </c>
      <c r="D21" s="96" t="s">
        <v>28</v>
      </c>
      <c r="E21" s="97" t="s">
        <v>93</v>
      </c>
      <c r="F21" s="98">
        <v>29</v>
      </c>
      <c r="H21" s="75"/>
      <c r="I21" s="76">
        <v>20</v>
      </c>
      <c r="J21" s="75">
        <f t="shared" si="0"/>
        <v>29</v>
      </c>
      <c r="K21" s="78" t="str">
        <f t="shared" si="1"/>
        <v>X</v>
      </c>
      <c r="L21" s="76" t="str">
        <f t="shared" si="2"/>
        <v>X</v>
      </c>
    </row>
    <row r="22" spans="3:12" ht="15" thickBot="1" x14ac:dyDescent="0.4">
      <c r="C22" s="87" t="s">
        <v>65</v>
      </c>
      <c r="D22" s="99" t="s">
        <v>87</v>
      </c>
      <c r="E22" s="100" t="s">
        <v>87</v>
      </c>
      <c r="F22" s="101">
        <v>31</v>
      </c>
      <c r="H22" s="75"/>
      <c r="I22" s="71">
        <v>21</v>
      </c>
      <c r="J22" s="72">
        <f t="shared" si="0"/>
        <v>9</v>
      </c>
      <c r="K22" s="79" t="str">
        <f t="shared" si="1"/>
        <v>X</v>
      </c>
      <c r="L22" s="71" t="str">
        <f t="shared" si="2"/>
        <v>X</v>
      </c>
    </row>
    <row r="23" spans="3:12" ht="15" thickTop="1" x14ac:dyDescent="0.35">
      <c r="C23" s="85" t="s">
        <v>66</v>
      </c>
      <c r="D23" s="96" t="s">
        <v>29</v>
      </c>
      <c r="E23" s="97" t="s">
        <v>29</v>
      </c>
      <c r="F23" s="98">
        <v>27</v>
      </c>
      <c r="H23" s="75"/>
      <c r="I23" s="76">
        <v>22</v>
      </c>
      <c r="J23" s="75">
        <f t="shared" si="0"/>
        <v>40</v>
      </c>
      <c r="K23" s="78" t="str">
        <f t="shared" si="1"/>
        <v>X</v>
      </c>
      <c r="L23" s="76" t="str">
        <f t="shared" si="2"/>
        <v>X</v>
      </c>
    </row>
    <row r="24" spans="3:12" x14ac:dyDescent="0.35">
      <c r="C24" s="87" t="s">
        <v>80</v>
      </c>
      <c r="D24" s="99" t="s">
        <v>30</v>
      </c>
      <c r="E24" s="100" t="s">
        <v>30</v>
      </c>
      <c r="F24" s="101">
        <v>16</v>
      </c>
      <c r="H24" s="75"/>
      <c r="I24" s="76">
        <v>23</v>
      </c>
      <c r="J24" s="75">
        <f t="shared" si="0"/>
        <v>27</v>
      </c>
      <c r="K24" s="78" t="str">
        <f t="shared" si="1"/>
        <v>X</v>
      </c>
      <c r="L24" s="76" t="str">
        <f t="shared" si="2"/>
        <v>X</v>
      </c>
    </row>
    <row r="25" spans="3:12" x14ac:dyDescent="0.35">
      <c r="C25" s="85" t="s">
        <v>67</v>
      </c>
      <c r="D25" s="96" t="s">
        <v>31</v>
      </c>
      <c r="E25" s="97" t="s">
        <v>31</v>
      </c>
      <c r="F25" s="98">
        <v>17</v>
      </c>
      <c r="H25" s="75"/>
      <c r="I25" s="76">
        <v>24</v>
      </c>
      <c r="J25" s="75">
        <f t="shared" si="0"/>
        <v>17</v>
      </c>
      <c r="K25" s="78" t="str">
        <f t="shared" si="1"/>
        <v>X</v>
      </c>
      <c r="L25" s="76" t="str">
        <f t="shared" si="2"/>
        <v>X</v>
      </c>
    </row>
    <row r="26" spans="3:12" x14ac:dyDescent="0.35">
      <c r="C26" s="87" t="s">
        <v>94</v>
      </c>
      <c r="D26" s="99" t="s">
        <v>32</v>
      </c>
      <c r="E26" s="100" t="s">
        <v>32</v>
      </c>
      <c r="F26" s="101">
        <v>8</v>
      </c>
      <c r="H26" s="75"/>
      <c r="I26" s="76">
        <v>25</v>
      </c>
      <c r="J26" s="75">
        <f t="shared" si="0"/>
        <v>28</v>
      </c>
      <c r="K26" s="78" t="str">
        <f t="shared" si="1"/>
        <v>X</v>
      </c>
      <c r="L26" s="76" t="str">
        <f t="shared" si="2"/>
        <v>X</v>
      </c>
    </row>
    <row r="27" spans="3:12" x14ac:dyDescent="0.35">
      <c r="C27" s="85" t="s">
        <v>68</v>
      </c>
      <c r="D27" s="96" t="s">
        <v>33</v>
      </c>
      <c r="E27" s="97" t="s">
        <v>68</v>
      </c>
      <c r="F27" s="98">
        <v>34</v>
      </c>
      <c r="H27" s="75"/>
      <c r="I27" s="76">
        <v>26</v>
      </c>
      <c r="J27" s="75">
        <f t="shared" si="0"/>
        <v>3</v>
      </c>
      <c r="K27" s="78" t="str">
        <f t="shared" si="1"/>
        <v>X</v>
      </c>
      <c r="L27" s="76" t="str">
        <f t="shared" si="2"/>
        <v>X</v>
      </c>
    </row>
    <row r="28" spans="3:12" x14ac:dyDescent="0.35">
      <c r="C28" s="87" t="s">
        <v>69</v>
      </c>
      <c r="D28" s="99" t="s">
        <v>34</v>
      </c>
      <c r="E28" s="100" t="s">
        <v>69</v>
      </c>
      <c r="F28" s="101">
        <v>23</v>
      </c>
      <c r="H28" s="75"/>
      <c r="I28" s="76">
        <v>27</v>
      </c>
      <c r="J28" s="75">
        <f t="shared" si="0"/>
        <v>22</v>
      </c>
      <c r="K28" s="78" t="str">
        <f t="shared" si="1"/>
        <v>X</v>
      </c>
      <c r="L28" s="76" t="str">
        <f t="shared" si="2"/>
        <v>X</v>
      </c>
    </row>
    <row r="29" spans="3:12" ht="15" thickBot="1" x14ac:dyDescent="0.4">
      <c r="C29" s="85" t="s">
        <v>95</v>
      </c>
      <c r="D29" s="96" t="s">
        <v>35</v>
      </c>
      <c r="E29" s="97" t="s">
        <v>35</v>
      </c>
      <c r="F29" s="98">
        <v>25</v>
      </c>
      <c r="H29" s="75"/>
      <c r="I29" s="71">
        <v>28</v>
      </c>
      <c r="J29" s="72">
        <f t="shared" si="0"/>
        <v>4</v>
      </c>
      <c r="K29" s="79" t="str">
        <f t="shared" si="1"/>
        <v>X</v>
      </c>
      <c r="L29" s="71" t="str">
        <f t="shared" si="2"/>
        <v>X</v>
      </c>
    </row>
    <row r="30" spans="3:12" ht="15" thickTop="1" x14ac:dyDescent="0.35">
      <c r="C30" s="106" t="s">
        <v>70</v>
      </c>
      <c r="D30" s="93" t="s">
        <v>36</v>
      </c>
      <c r="E30" s="107" t="s">
        <v>36</v>
      </c>
      <c r="F30" s="95">
        <v>20</v>
      </c>
      <c r="H30" s="75"/>
      <c r="I30" s="76">
        <v>29</v>
      </c>
      <c r="J30" s="75">
        <f t="shared" si="0"/>
        <v>20</v>
      </c>
      <c r="K30" s="78" t="str">
        <f t="shared" si="1"/>
        <v>X</v>
      </c>
      <c r="L30" s="76" t="str">
        <f t="shared" si="2"/>
        <v>X</v>
      </c>
    </row>
    <row r="31" spans="3:12" x14ac:dyDescent="0.35">
      <c r="C31" s="85" t="s">
        <v>71</v>
      </c>
      <c r="D31" s="96" t="s">
        <v>37</v>
      </c>
      <c r="E31" s="97" t="s">
        <v>37</v>
      </c>
      <c r="F31" s="98">
        <v>42</v>
      </c>
      <c r="H31" s="75"/>
      <c r="I31" s="76">
        <v>30</v>
      </c>
      <c r="J31" s="75">
        <f t="shared" si="0"/>
        <v>33</v>
      </c>
      <c r="K31" s="78" t="str">
        <f t="shared" si="1"/>
        <v>X</v>
      </c>
      <c r="L31" s="76" t="str">
        <f t="shared" si="2"/>
        <v>X</v>
      </c>
    </row>
    <row r="32" spans="3:12" x14ac:dyDescent="0.35">
      <c r="C32" s="87" t="s">
        <v>72</v>
      </c>
      <c r="D32" s="99" t="s">
        <v>38</v>
      </c>
      <c r="E32" s="100" t="s">
        <v>38</v>
      </c>
      <c r="F32" s="101">
        <v>12</v>
      </c>
      <c r="H32" s="75"/>
      <c r="I32" s="76">
        <v>31</v>
      </c>
      <c r="J32" s="75">
        <f t="shared" si="0"/>
        <v>21</v>
      </c>
      <c r="K32" s="78" t="str">
        <f t="shared" si="1"/>
        <v>X</v>
      </c>
      <c r="L32" s="76" t="str">
        <f t="shared" si="2"/>
        <v>X</v>
      </c>
    </row>
    <row r="33" spans="3:17" x14ac:dyDescent="0.35">
      <c r="C33" s="85" t="s">
        <v>73</v>
      </c>
      <c r="D33" s="96" t="s">
        <v>39</v>
      </c>
      <c r="E33" s="97" t="s">
        <v>73</v>
      </c>
      <c r="F33" s="98">
        <v>40</v>
      </c>
      <c r="H33" s="75"/>
      <c r="I33" s="76">
        <v>32</v>
      </c>
      <c r="J33" s="75">
        <f t="shared" si="0"/>
        <v>16</v>
      </c>
      <c r="K33" s="78" t="str">
        <f t="shared" si="1"/>
        <v>X</v>
      </c>
      <c r="L33" s="76" t="str">
        <f t="shared" si="2"/>
        <v>X</v>
      </c>
    </row>
    <row r="34" spans="3:17" x14ac:dyDescent="0.35">
      <c r="C34" s="87" t="s">
        <v>96</v>
      </c>
      <c r="D34" s="99" t="s">
        <v>40</v>
      </c>
      <c r="E34" s="100" t="s">
        <v>40</v>
      </c>
      <c r="F34" s="101">
        <v>30</v>
      </c>
      <c r="H34" s="75"/>
      <c r="I34" s="76">
        <v>33</v>
      </c>
      <c r="J34" s="75">
        <f t="shared" si="0"/>
        <v>41</v>
      </c>
      <c r="K34" s="78" t="str">
        <f t="shared" si="1"/>
        <v>X</v>
      </c>
      <c r="L34" s="76" t="str">
        <f t="shared" si="2"/>
        <v>X</v>
      </c>
    </row>
    <row r="35" spans="3:17" x14ac:dyDescent="0.35">
      <c r="C35" s="85" t="s">
        <v>84</v>
      </c>
      <c r="D35" s="96" t="s">
        <v>41</v>
      </c>
      <c r="E35" s="97" t="s">
        <v>41</v>
      </c>
      <c r="F35" s="98">
        <v>1</v>
      </c>
      <c r="H35" s="75"/>
      <c r="I35" s="76">
        <v>34</v>
      </c>
      <c r="J35" s="75">
        <f t="shared" si="0"/>
        <v>26</v>
      </c>
      <c r="K35" s="78" t="str">
        <f t="shared" si="1"/>
        <v>X</v>
      </c>
      <c r="L35" s="76" t="str">
        <f t="shared" si="2"/>
        <v>X</v>
      </c>
      <c r="Q35" s="68" t="s">
        <v>4</v>
      </c>
    </row>
    <row r="36" spans="3:17" ht="15" thickBot="1" x14ac:dyDescent="0.4">
      <c r="C36" s="87" t="s">
        <v>74</v>
      </c>
      <c r="D36" s="99" t="s">
        <v>42</v>
      </c>
      <c r="E36" s="100" t="s">
        <v>74</v>
      </c>
      <c r="F36" s="101">
        <v>7</v>
      </c>
      <c r="H36" s="75"/>
      <c r="I36" s="71">
        <v>35</v>
      </c>
      <c r="J36" s="72">
        <f t="shared" si="0"/>
        <v>19</v>
      </c>
      <c r="K36" s="79" t="str">
        <f t="shared" si="1"/>
        <v>X</v>
      </c>
      <c r="L36" s="71" t="str">
        <f t="shared" si="2"/>
        <v>X</v>
      </c>
    </row>
    <row r="37" spans="3:17" ht="15" thickTop="1" x14ac:dyDescent="0.35">
      <c r="C37" s="85" t="s">
        <v>75</v>
      </c>
      <c r="D37" s="96" t="s">
        <v>43</v>
      </c>
      <c r="E37" s="97" t="s">
        <v>43</v>
      </c>
      <c r="F37" s="98">
        <v>41</v>
      </c>
      <c r="H37" s="75"/>
      <c r="I37" s="76">
        <v>36</v>
      </c>
      <c r="J37" s="75">
        <f t="shared" si="0"/>
        <v>42</v>
      </c>
      <c r="K37" s="78" t="str">
        <f t="shared" si="1"/>
        <v>X</v>
      </c>
      <c r="L37" s="76" t="str">
        <f t="shared" si="2"/>
        <v>X</v>
      </c>
    </row>
    <row r="38" spans="3:17" x14ac:dyDescent="0.35">
      <c r="C38" s="87" t="s">
        <v>97</v>
      </c>
      <c r="D38" s="99" t="s">
        <v>44</v>
      </c>
      <c r="E38" s="100" t="s">
        <v>97</v>
      </c>
      <c r="F38" s="101">
        <v>2</v>
      </c>
      <c r="H38" s="75"/>
      <c r="I38" s="76">
        <v>37</v>
      </c>
      <c r="J38" s="75">
        <f t="shared" si="0"/>
        <v>2</v>
      </c>
      <c r="K38" s="78" t="str">
        <f t="shared" si="1"/>
        <v>X</v>
      </c>
      <c r="L38" s="76" t="str">
        <f t="shared" si="2"/>
        <v>X</v>
      </c>
    </row>
    <row r="39" spans="3:17" x14ac:dyDescent="0.35">
      <c r="C39" s="85" t="s">
        <v>10</v>
      </c>
      <c r="D39" s="96" t="s">
        <v>45</v>
      </c>
      <c r="E39" s="97" t="s">
        <v>10</v>
      </c>
      <c r="F39" s="98">
        <v>13</v>
      </c>
      <c r="H39" s="75"/>
      <c r="I39" s="76">
        <v>38</v>
      </c>
      <c r="J39" s="75">
        <f t="shared" si="0"/>
        <v>7</v>
      </c>
      <c r="K39" s="78" t="str">
        <f t="shared" si="1"/>
        <v>X</v>
      </c>
      <c r="L39" s="76" t="str">
        <f t="shared" si="2"/>
        <v>X</v>
      </c>
    </row>
    <row r="40" spans="3:17" x14ac:dyDescent="0.35">
      <c r="C40" s="87" t="s">
        <v>76</v>
      </c>
      <c r="D40" s="99" t="s">
        <v>46</v>
      </c>
      <c r="E40" s="100" t="s">
        <v>46</v>
      </c>
      <c r="F40" s="101">
        <v>15</v>
      </c>
      <c r="H40" s="75"/>
      <c r="I40" s="76">
        <v>39</v>
      </c>
      <c r="J40" s="75">
        <f t="shared" si="0"/>
        <v>1</v>
      </c>
      <c r="K40" s="78" t="str">
        <f t="shared" si="1"/>
        <v>X</v>
      </c>
      <c r="L40" s="76" t="str">
        <f t="shared" si="2"/>
        <v>X</v>
      </c>
    </row>
    <row r="41" spans="3:17" x14ac:dyDescent="0.35">
      <c r="C41" s="85" t="s">
        <v>82</v>
      </c>
      <c r="D41" s="96" t="s">
        <v>83</v>
      </c>
      <c r="E41" s="97" t="s">
        <v>82</v>
      </c>
      <c r="F41" s="98">
        <v>22</v>
      </c>
      <c r="H41" s="75"/>
      <c r="I41" s="76">
        <v>40</v>
      </c>
      <c r="J41" s="75">
        <f t="shared" si="0"/>
        <v>32</v>
      </c>
      <c r="K41" s="78" t="str">
        <f t="shared" si="1"/>
        <v>X</v>
      </c>
      <c r="L41" s="76" t="str">
        <f t="shared" si="2"/>
        <v>X</v>
      </c>
    </row>
    <row r="42" spans="3:17" ht="15" thickBot="1" x14ac:dyDescent="0.4">
      <c r="C42" s="87" t="s">
        <v>77</v>
      </c>
      <c r="D42" s="99" t="s">
        <v>47</v>
      </c>
      <c r="E42" s="100" t="s">
        <v>47</v>
      </c>
      <c r="F42" s="101">
        <v>33</v>
      </c>
      <c r="H42" s="75"/>
      <c r="I42" s="76">
        <v>41</v>
      </c>
      <c r="J42" s="75">
        <f t="shared" si="0"/>
        <v>36</v>
      </c>
      <c r="K42" s="78" t="str">
        <f t="shared" si="1"/>
        <v>X</v>
      </c>
      <c r="L42" s="76" t="str">
        <f t="shared" si="2"/>
        <v>X</v>
      </c>
    </row>
    <row r="43" spans="3:17" ht="15.5" thickTop="1" thickBot="1" x14ac:dyDescent="0.4">
      <c r="C43" s="108" t="str">
        <f>E37</f>
        <v>(1) Alabama</v>
      </c>
      <c r="D43" s="109" t="str">
        <f>E38</f>
        <v>(3) Ohio State</v>
      </c>
      <c r="E43" s="110" t="s">
        <v>43</v>
      </c>
      <c r="F43" s="111">
        <v>36</v>
      </c>
      <c r="H43" s="75"/>
      <c r="I43" s="71">
        <v>42</v>
      </c>
      <c r="J43" s="72">
        <f t="shared" si="0"/>
        <v>30</v>
      </c>
      <c r="K43" s="79" t="str">
        <f t="shared" si="1"/>
        <v>X</v>
      </c>
      <c r="L43" s="71" t="str">
        <f t="shared" si="2"/>
        <v>X</v>
      </c>
    </row>
    <row r="44" spans="3:17" ht="15" thickTop="1" x14ac:dyDescent="0.35">
      <c r="C44" s="75"/>
      <c r="D44" s="75"/>
      <c r="E44" s="75"/>
      <c r="F44" s="75"/>
    </row>
    <row r="45" spans="3:17" x14ac:dyDescent="0.35">
      <c r="C45" s="75"/>
      <c r="D45" s="75"/>
      <c r="E45" s="75"/>
      <c r="F45" s="75"/>
    </row>
    <row r="46" spans="3:17" x14ac:dyDescent="0.35">
      <c r="C46" s="75"/>
      <c r="D46" s="75"/>
      <c r="E46" s="75"/>
      <c r="F46" s="75"/>
    </row>
    <row r="47" spans="3:17" x14ac:dyDescent="0.35">
      <c r="C47" s="75"/>
      <c r="D47" s="75"/>
      <c r="E47" s="75"/>
      <c r="F47" s="75"/>
    </row>
    <row r="48" spans="3:17" x14ac:dyDescent="0.35">
      <c r="C48" s="75"/>
      <c r="D48" s="75"/>
      <c r="E48" s="75"/>
      <c r="F48" s="75"/>
    </row>
  </sheetData>
  <mergeCells count="2">
    <mergeCell ref="N3:O4"/>
    <mergeCell ref="P3:Q4"/>
  </mergeCells>
  <conditionalFormatting sqref="F2:F43">
    <cfRule type="duplicateValues" dxfId="49" priority="1"/>
  </conditionalFormatting>
  <conditionalFormatting sqref="F2:F11">
    <cfRule type="duplicateValues" dxfId="48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RowHeight="14.5" x14ac:dyDescent="0.35"/>
  <cols>
    <col min="1" max="2" width="8.7265625" style="155"/>
    <col min="3" max="5" width="23.26953125" style="155" customWidth="1"/>
    <col min="6" max="6" width="14.26953125" style="155" customWidth="1"/>
    <col min="7" max="8" width="8.7265625" style="155"/>
    <col min="9" max="9" width="19" style="155" bestFit="1" customWidth="1"/>
    <col min="10" max="10" width="6.453125" style="155" hidden="1" customWidth="1"/>
    <col min="11" max="11" width="8.7265625" style="155" hidden="1" customWidth="1"/>
    <col min="12" max="12" width="8.7265625" style="155"/>
    <col min="13" max="13" width="9.26953125" style="155" customWidth="1"/>
    <col min="14" max="14" width="9.7265625" style="155" bestFit="1" customWidth="1"/>
    <col min="15" max="15" width="8.81640625" style="155" customWidth="1"/>
    <col min="16" max="16" width="8.7265625" style="155"/>
    <col min="17" max="17" width="12.453125" style="155" customWidth="1"/>
    <col min="18" max="20" width="8.7265625" style="155"/>
    <col min="21" max="21" width="8.7265625" style="155" customWidth="1"/>
    <col min="22" max="16384" width="8.7265625" style="155"/>
  </cols>
  <sheetData>
    <row r="1" spans="1:18" ht="15" thickBot="1" x14ac:dyDescent="0.4">
      <c r="A1" s="155" t="s">
        <v>4</v>
      </c>
      <c r="C1" s="162" t="s">
        <v>5</v>
      </c>
      <c r="D1" s="172" t="s">
        <v>78</v>
      </c>
      <c r="E1" s="166" t="s">
        <v>2</v>
      </c>
      <c r="F1" s="163" t="s">
        <v>3</v>
      </c>
      <c r="I1" s="159" t="s">
        <v>6</v>
      </c>
      <c r="J1" s="159"/>
      <c r="K1" s="159"/>
      <c r="L1" s="159"/>
      <c r="O1" s="160"/>
      <c r="P1" s="160"/>
    </row>
    <row r="2" spans="1:18" ht="15.5" thickTop="1" thickBot="1" x14ac:dyDescent="0.4">
      <c r="C2" s="162" t="str">
        <f>'[3]Big Board'!B3</f>
        <v>NC Central</v>
      </c>
      <c r="D2" s="164" t="s">
        <v>91</v>
      </c>
      <c r="E2" s="166" t="s">
        <v>48</v>
      </c>
      <c r="F2" s="173">
        <v>33</v>
      </c>
      <c r="I2" s="156">
        <v>1</v>
      </c>
      <c r="J2" s="155">
        <f>MATCH(I2,$F$2:$F$43,0)</f>
        <v>2</v>
      </c>
      <c r="K2" s="157" t="str">
        <f>IF(J2&gt;=0,"X","")</f>
        <v>X</v>
      </c>
      <c r="L2" s="156" t="str">
        <f>IFERROR(K2,"Unused")</f>
        <v>X</v>
      </c>
      <c r="O2" s="161"/>
      <c r="P2" s="161"/>
    </row>
    <row r="3" spans="1:18" x14ac:dyDescent="0.35">
      <c r="C3" s="162" t="str">
        <f>'[3]Big Board'!B4</f>
        <v>UTSA</v>
      </c>
      <c r="D3" s="165" t="s">
        <v>14</v>
      </c>
      <c r="E3" s="166" t="s">
        <v>49</v>
      </c>
      <c r="F3" s="166">
        <v>1</v>
      </c>
      <c r="I3" s="156">
        <v>2</v>
      </c>
      <c r="J3" s="155">
        <f t="shared" ref="J3:J43" si="0">MATCH(I3,$F$2:$F$43,0)</f>
        <v>5</v>
      </c>
      <c r="K3" s="157" t="str">
        <f t="shared" ref="K3:K43" si="1">IF(J3&gt;=0,"X","")</f>
        <v>X</v>
      </c>
      <c r="L3" s="156" t="str">
        <f t="shared" ref="L3:L43" si="2">IFERROR(K3,"Unused")</f>
        <v>X</v>
      </c>
      <c r="N3" s="232" t="s">
        <v>8</v>
      </c>
      <c r="O3" s="233"/>
      <c r="P3" s="233" t="s">
        <v>111</v>
      </c>
      <c r="Q3" s="236"/>
    </row>
    <row r="4" spans="1:18" ht="15" thickBot="1" x14ac:dyDescent="0.4">
      <c r="C4" s="162" t="str">
        <f>'[3]Big Board'!B5</f>
        <v>Houston</v>
      </c>
      <c r="D4" s="165" t="s">
        <v>90</v>
      </c>
      <c r="E4" s="177" t="s">
        <v>90</v>
      </c>
      <c r="F4" s="166">
        <v>15</v>
      </c>
      <c r="I4" s="156">
        <v>3</v>
      </c>
      <c r="J4" s="155">
        <f t="shared" si="0"/>
        <v>13</v>
      </c>
      <c r="K4" s="157" t="str">
        <f t="shared" si="1"/>
        <v>X</v>
      </c>
      <c r="L4" s="156" t="str">
        <f t="shared" si="2"/>
        <v>X</v>
      </c>
      <c r="N4" s="234"/>
      <c r="O4" s="235"/>
      <c r="P4" s="235"/>
      <c r="Q4" s="237"/>
    </row>
    <row r="5" spans="1:18" x14ac:dyDescent="0.35">
      <c r="C5" s="172" t="str">
        <f>'[3]Big Board'!B6</f>
        <v>Arkansas State</v>
      </c>
      <c r="D5" s="165" t="s">
        <v>15</v>
      </c>
      <c r="E5" s="166" t="s">
        <v>15</v>
      </c>
      <c r="F5" s="177">
        <v>20</v>
      </c>
      <c r="I5" s="156">
        <v>4</v>
      </c>
      <c r="J5" s="155">
        <f t="shared" si="0"/>
        <v>14</v>
      </c>
      <c r="K5" s="157" t="str">
        <f t="shared" si="1"/>
        <v>X</v>
      </c>
      <c r="L5" s="156" t="str">
        <f t="shared" si="2"/>
        <v>X</v>
      </c>
    </row>
    <row r="6" spans="1:18" x14ac:dyDescent="0.35">
      <c r="C6" s="172" t="str">
        <f>'[3]Big Board'!B7</f>
        <v>Toledo</v>
      </c>
      <c r="D6" s="165" t="s">
        <v>89</v>
      </c>
      <c r="E6" s="166" t="s">
        <v>89</v>
      </c>
      <c r="F6" s="177">
        <v>2</v>
      </c>
      <c r="H6" s="162"/>
      <c r="I6" s="163">
        <v>5</v>
      </c>
      <c r="J6" s="162">
        <f t="shared" si="0"/>
        <v>11</v>
      </c>
      <c r="K6" s="175" t="str">
        <f t="shared" si="1"/>
        <v>X</v>
      </c>
      <c r="L6" s="163" t="str">
        <f t="shared" si="2"/>
        <v>X</v>
      </c>
    </row>
    <row r="7" spans="1:18" x14ac:dyDescent="0.35">
      <c r="C7" s="172" t="str">
        <f>'[3]Big Board'!B8</f>
        <v>Southern Miss</v>
      </c>
      <c r="D7" s="165" t="s">
        <v>16</v>
      </c>
      <c r="E7" s="166" t="s">
        <v>16</v>
      </c>
      <c r="F7" s="163">
        <v>7</v>
      </c>
      <c r="H7" s="162"/>
      <c r="I7" s="163">
        <v>6</v>
      </c>
      <c r="J7" s="162">
        <f t="shared" si="0"/>
        <v>12</v>
      </c>
      <c r="K7" s="175" t="str">
        <f t="shared" si="1"/>
        <v>X</v>
      </c>
      <c r="L7" s="163" t="str">
        <f t="shared" si="2"/>
        <v>X</v>
      </c>
    </row>
    <row r="8" spans="1:18" ht="15" thickBot="1" x14ac:dyDescent="0.4">
      <c r="C8" s="172" t="str">
        <f>'[3]Big Board'!B9</f>
        <v>Tulsa</v>
      </c>
      <c r="D8" s="165" t="s">
        <v>17</v>
      </c>
      <c r="E8" s="166" t="s">
        <v>53</v>
      </c>
      <c r="F8" s="177">
        <v>21</v>
      </c>
      <c r="H8" s="162"/>
      <c r="I8" s="158">
        <v>7</v>
      </c>
      <c r="J8" s="159">
        <f t="shared" si="0"/>
        <v>6</v>
      </c>
      <c r="K8" s="176" t="str">
        <f t="shared" si="1"/>
        <v>X</v>
      </c>
      <c r="L8" s="158" t="str">
        <f t="shared" si="2"/>
        <v>X</v>
      </c>
    </row>
    <row r="9" spans="1:18" ht="15" thickTop="1" x14ac:dyDescent="0.35">
      <c r="C9" s="172" t="str">
        <f>'[3]Big Board'!B10</f>
        <v>Memphis</v>
      </c>
      <c r="D9" s="165" t="s">
        <v>81</v>
      </c>
      <c r="E9" s="166" t="s">
        <v>54</v>
      </c>
      <c r="F9" s="177">
        <v>8</v>
      </c>
      <c r="H9" s="162"/>
      <c r="I9" s="163">
        <v>8</v>
      </c>
      <c r="J9" s="162">
        <f t="shared" si="0"/>
        <v>8</v>
      </c>
      <c r="K9" s="175" t="str">
        <f t="shared" si="1"/>
        <v>X</v>
      </c>
      <c r="L9" s="163" t="str">
        <f t="shared" si="2"/>
        <v>X</v>
      </c>
    </row>
    <row r="10" spans="1:18" x14ac:dyDescent="0.35">
      <c r="C10" s="172" t="str">
        <f>'[3]Big Board'!B11</f>
        <v>BYU</v>
      </c>
      <c r="D10" s="165" t="s">
        <v>18</v>
      </c>
      <c r="E10" s="166" t="s">
        <v>55</v>
      </c>
      <c r="F10" s="177">
        <v>22</v>
      </c>
      <c r="H10" s="162"/>
      <c r="I10" s="163">
        <v>9</v>
      </c>
      <c r="J10" s="162">
        <f t="shared" si="0"/>
        <v>19</v>
      </c>
      <c r="K10" s="175" t="str">
        <f t="shared" si="1"/>
        <v>X</v>
      </c>
      <c r="L10" s="163" t="str">
        <f t="shared" si="2"/>
        <v>X</v>
      </c>
      <c r="R10" s="155" t="s">
        <v>4</v>
      </c>
    </row>
    <row r="11" spans="1:18" x14ac:dyDescent="0.35">
      <c r="C11" s="172" t="str">
        <f>'[3]Big Board'!B12</f>
        <v>Colorado State</v>
      </c>
      <c r="D11" s="165" t="s">
        <v>19</v>
      </c>
      <c r="E11" s="166" t="s">
        <v>98</v>
      </c>
      <c r="F11" s="177">
        <v>35</v>
      </c>
      <c r="H11" s="162"/>
      <c r="I11" s="163">
        <v>10</v>
      </c>
      <c r="J11" s="162">
        <f t="shared" si="0"/>
        <v>22</v>
      </c>
      <c r="K11" s="175" t="str">
        <f t="shared" si="1"/>
        <v>X</v>
      </c>
      <c r="L11" s="163" t="str">
        <f t="shared" si="2"/>
        <v>X</v>
      </c>
    </row>
    <row r="12" spans="1:18" x14ac:dyDescent="0.35">
      <c r="C12" s="172" t="str">
        <f>'[3]Big Board'!B13</f>
        <v>Old Dominion</v>
      </c>
      <c r="D12" s="165" t="s">
        <v>20</v>
      </c>
      <c r="E12" s="166" t="s">
        <v>20</v>
      </c>
      <c r="F12" s="177">
        <v>5</v>
      </c>
      <c r="H12" s="162"/>
      <c r="I12" s="163">
        <v>11</v>
      </c>
      <c r="J12" s="162">
        <f t="shared" si="0"/>
        <v>18</v>
      </c>
      <c r="K12" s="175" t="str">
        <f t="shared" si="1"/>
        <v>X</v>
      </c>
      <c r="L12" s="163" t="str">
        <f t="shared" si="2"/>
        <v>X</v>
      </c>
    </row>
    <row r="13" spans="1:18" x14ac:dyDescent="0.35">
      <c r="C13" s="172" t="str">
        <f>'[3]Big Board'!B14</f>
        <v>Louisiana Tech</v>
      </c>
      <c r="D13" s="165" t="s">
        <v>21</v>
      </c>
      <c r="E13" s="166" t="s">
        <v>57</v>
      </c>
      <c r="F13" s="177">
        <v>6</v>
      </c>
      <c r="H13" s="162"/>
      <c r="I13" s="163">
        <v>12</v>
      </c>
      <c r="J13" s="162">
        <f t="shared" si="0"/>
        <v>26</v>
      </c>
      <c r="K13" s="175" t="str">
        <f t="shared" si="1"/>
        <v>X</v>
      </c>
      <c r="L13" s="163" t="str">
        <f t="shared" si="2"/>
        <v>X</v>
      </c>
    </row>
    <row r="14" spans="1:18" ht="15" thickBot="1" x14ac:dyDescent="0.4">
      <c r="C14" s="179" t="str">
        <f>'[3]Big Board'!B15</f>
        <v>Ohio</v>
      </c>
      <c r="D14" s="178" t="s">
        <v>22</v>
      </c>
      <c r="E14" s="180" t="s">
        <v>22</v>
      </c>
      <c r="F14" s="181">
        <v>3</v>
      </c>
      <c r="H14" s="162"/>
      <c r="I14" s="163">
        <v>13</v>
      </c>
      <c r="J14" s="162">
        <f t="shared" si="0"/>
        <v>21</v>
      </c>
      <c r="K14" s="175" t="str">
        <f t="shared" si="1"/>
        <v>X</v>
      </c>
      <c r="L14" s="163" t="str">
        <f t="shared" si="2"/>
        <v>X</v>
      </c>
      <c r="Q14" s="155" t="s">
        <v>4</v>
      </c>
    </row>
    <row r="15" spans="1:18" ht="15" thickBot="1" x14ac:dyDescent="0.4">
      <c r="C15" s="172" t="str">
        <f>'[3]Big Board'!B16</f>
        <v>Middle Tennessee</v>
      </c>
      <c r="D15" s="165" t="s">
        <v>23</v>
      </c>
      <c r="E15" s="166" t="s">
        <v>23</v>
      </c>
      <c r="F15" s="163">
        <v>4</v>
      </c>
      <c r="H15" s="162"/>
      <c r="I15" s="158">
        <v>14</v>
      </c>
      <c r="J15" s="159">
        <f t="shared" si="0"/>
        <v>17</v>
      </c>
      <c r="K15" s="176" t="str">
        <f t="shared" si="1"/>
        <v>X</v>
      </c>
      <c r="L15" s="158" t="str">
        <f t="shared" si="2"/>
        <v>X</v>
      </c>
    </row>
    <row r="16" spans="1:18" ht="15" thickTop="1" x14ac:dyDescent="0.35">
      <c r="C16" s="172" t="str">
        <f>'[3]Big Board'!B17</f>
        <v>Miami (OH)</v>
      </c>
      <c r="D16" s="165" t="s">
        <v>88</v>
      </c>
      <c r="E16" s="177" t="s">
        <v>88</v>
      </c>
      <c r="F16" s="177">
        <v>37</v>
      </c>
      <c r="H16" s="162"/>
      <c r="I16" s="163">
        <v>15</v>
      </c>
      <c r="J16" s="162">
        <f t="shared" si="0"/>
        <v>3</v>
      </c>
      <c r="K16" s="175" t="str">
        <f t="shared" si="1"/>
        <v>X</v>
      </c>
      <c r="L16" s="163" t="str">
        <f t="shared" si="2"/>
        <v>X</v>
      </c>
    </row>
    <row r="17" spans="3:12" x14ac:dyDescent="0.35">
      <c r="C17" s="172" t="str">
        <f>'[3]Big Board'!B18</f>
        <v>Boston College</v>
      </c>
      <c r="D17" s="165" t="s">
        <v>24</v>
      </c>
      <c r="E17" s="177" t="s">
        <v>61</v>
      </c>
      <c r="F17" s="177">
        <v>16</v>
      </c>
      <c r="H17" s="162"/>
      <c r="I17" s="163">
        <v>16</v>
      </c>
      <c r="J17" s="162">
        <f t="shared" si="0"/>
        <v>16</v>
      </c>
      <c r="K17" s="175" t="str">
        <f t="shared" si="1"/>
        <v>X</v>
      </c>
      <c r="L17" s="163" t="str">
        <f t="shared" si="2"/>
        <v>X</v>
      </c>
    </row>
    <row r="18" spans="3:12" x14ac:dyDescent="0.35">
      <c r="C18" s="172" t="str">
        <f>'[3]Big Board'!B19</f>
        <v>NC State</v>
      </c>
      <c r="D18" s="165" t="s">
        <v>25</v>
      </c>
      <c r="E18" s="177" t="s">
        <v>25</v>
      </c>
      <c r="F18" s="177">
        <v>14</v>
      </c>
      <c r="H18" s="162"/>
      <c r="I18" s="163">
        <v>17</v>
      </c>
      <c r="J18" s="162">
        <f t="shared" si="0"/>
        <v>25</v>
      </c>
      <c r="K18" s="175" t="str">
        <f t="shared" si="1"/>
        <v>X</v>
      </c>
      <c r="L18" s="163" t="str">
        <f t="shared" si="2"/>
        <v>X</v>
      </c>
    </row>
    <row r="19" spans="3:12" x14ac:dyDescent="0.35">
      <c r="C19" s="172" t="str">
        <f>'[3]Big Board'!B20</f>
        <v>Army</v>
      </c>
      <c r="D19" s="165" t="s">
        <v>26</v>
      </c>
      <c r="E19" s="166" t="s">
        <v>26</v>
      </c>
      <c r="F19" s="177">
        <v>11</v>
      </c>
      <c r="H19" s="162"/>
      <c r="I19" s="163">
        <v>18</v>
      </c>
      <c r="J19" s="162">
        <f t="shared" si="0"/>
        <v>29</v>
      </c>
      <c r="K19" s="175" t="str">
        <f t="shared" si="1"/>
        <v>X</v>
      </c>
      <c r="L19" s="163" t="str">
        <f t="shared" si="2"/>
        <v>X</v>
      </c>
    </row>
    <row r="20" spans="3:12" x14ac:dyDescent="0.35">
      <c r="C20" s="172" t="str">
        <f>'[3]Big Board'!B21</f>
        <v>(24) Temple</v>
      </c>
      <c r="D20" s="165" t="s">
        <v>27</v>
      </c>
      <c r="E20" s="166" t="s">
        <v>27</v>
      </c>
      <c r="F20" s="177">
        <v>9</v>
      </c>
      <c r="H20" s="162"/>
      <c r="I20" s="163">
        <v>19</v>
      </c>
      <c r="J20" s="162">
        <f t="shared" si="0"/>
        <v>24</v>
      </c>
      <c r="K20" s="175" t="str">
        <f t="shared" si="1"/>
        <v>X</v>
      </c>
      <c r="L20" s="163" t="str">
        <f t="shared" si="2"/>
        <v>X</v>
      </c>
    </row>
    <row r="21" spans="3:12" x14ac:dyDescent="0.35">
      <c r="C21" s="172" t="str">
        <f>'[3]Big Board'!B22</f>
        <v>Washington State</v>
      </c>
      <c r="D21" s="165" t="s">
        <v>28</v>
      </c>
      <c r="E21" s="166" t="s">
        <v>93</v>
      </c>
      <c r="F21" s="177">
        <v>42</v>
      </c>
      <c r="H21" s="162"/>
      <c r="I21" s="163">
        <v>20</v>
      </c>
      <c r="J21" s="162">
        <f t="shared" si="0"/>
        <v>4</v>
      </c>
      <c r="K21" s="175" t="str">
        <f t="shared" si="1"/>
        <v>X</v>
      </c>
      <c r="L21" s="163" t="str">
        <f t="shared" si="2"/>
        <v>X</v>
      </c>
    </row>
    <row r="22" spans="3:12" ht="15" thickBot="1" x14ac:dyDescent="0.4">
      <c r="C22" s="172" t="str">
        <f>'[3]Big Board'!B23</f>
        <v>Baylor</v>
      </c>
      <c r="D22" s="165" t="s">
        <v>87</v>
      </c>
      <c r="E22" s="166" t="s">
        <v>65</v>
      </c>
      <c r="F22" s="177">
        <v>13</v>
      </c>
      <c r="H22" s="162"/>
      <c r="I22" s="158">
        <v>21</v>
      </c>
      <c r="J22" s="159">
        <f t="shared" si="0"/>
        <v>7</v>
      </c>
      <c r="K22" s="176" t="str">
        <f t="shared" si="1"/>
        <v>X</v>
      </c>
      <c r="L22" s="158" t="str">
        <f t="shared" si="2"/>
        <v>X</v>
      </c>
    </row>
    <row r="23" spans="3:12" ht="15" thickTop="1" x14ac:dyDescent="0.35">
      <c r="C23" s="172" t="str">
        <f>'[3]Big Board'!B24</f>
        <v>Northwestern</v>
      </c>
      <c r="D23" s="165" t="s">
        <v>29</v>
      </c>
      <c r="E23" s="166" t="s">
        <v>66</v>
      </c>
      <c r="F23" s="177">
        <v>10</v>
      </c>
      <c r="H23" s="162"/>
      <c r="I23" s="163">
        <v>22</v>
      </c>
      <c r="J23" s="162">
        <f t="shared" si="0"/>
        <v>9</v>
      </c>
      <c r="K23" s="175" t="str">
        <f t="shared" si="1"/>
        <v>X</v>
      </c>
      <c r="L23" s="163" t="str">
        <f t="shared" si="2"/>
        <v>X</v>
      </c>
    </row>
    <row r="24" spans="3:12" x14ac:dyDescent="0.35">
      <c r="C24" s="172" t="str">
        <f>'[3]Big Board'!B25</f>
        <v>Miami (FL)</v>
      </c>
      <c r="D24" s="165" t="s">
        <v>30</v>
      </c>
      <c r="E24" s="166" t="s">
        <v>30</v>
      </c>
      <c r="F24" s="177">
        <v>24</v>
      </c>
      <c r="H24" s="162"/>
      <c r="I24" s="163">
        <v>23</v>
      </c>
      <c r="J24" s="162">
        <f t="shared" si="0"/>
        <v>30</v>
      </c>
      <c r="K24" s="175" t="str">
        <f t="shared" si="1"/>
        <v>X</v>
      </c>
      <c r="L24" s="163" t="str">
        <f t="shared" si="2"/>
        <v>X</v>
      </c>
    </row>
    <row r="25" spans="3:12" x14ac:dyDescent="0.35">
      <c r="C25" s="172" t="str">
        <f>'[3]Big Board'!B26</f>
        <v>Indiana</v>
      </c>
      <c r="D25" s="165" t="s">
        <v>31</v>
      </c>
      <c r="E25" s="166" t="s">
        <v>31</v>
      </c>
      <c r="F25" s="177">
        <v>19</v>
      </c>
      <c r="H25" s="162"/>
      <c r="I25" s="163">
        <v>24</v>
      </c>
      <c r="J25" s="162">
        <f t="shared" si="0"/>
        <v>23</v>
      </c>
      <c r="K25" s="175" t="str">
        <f t="shared" si="1"/>
        <v>X</v>
      </c>
      <c r="L25" s="163" t="str">
        <f t="shared" si="2"/>
        <v>X</v>
      </c>
    </row>
    <row r="26" spans="3:12" x14ac:dyDescent="0.35">
      <c r="C26" s="172" t="str">
        <f>'[3]Big Board'!B27</f>
        <v>Kansas State</v>
      </c>
      <c r="D26" s="165" t="s">
        <v>32</v>
      </c>
      <c r="E26" s="166" t="s">
        <v>94</v>
      </c>
      <c r="F26" s="177">
        <v>17</v>
      </c>
      <c r="H26" s="162"/>
      <c r="I26" s="163">
        <v>25</v>
      </c>
      <c r="J26" s="162">
        <f t="shared" si="0"/>
        <v>28</v>
      </c>
      <c r="K26" s="175" t="str">
        <f t="shared" si="1"/>
        <v>X</v>
      </c>
      <c r="L26" s="163" t="str">
        <f t="shared" si="2"/>
        <v>X</v>
      </c>
    </row>
    <row r="27" spans="3:12" x14ac:dyDescent="0.35">
      <c r="C27" s="165" t="str">
        <f>'[3]Big Board'!B28</f>
        <v>USF</v>
      </c>
      <c r="D27" s="165" t="s">
        <v>33</v>
      </c>
      <c r="E27" s="166" t="s">
        <v>33</v>
      </c>
      <c r="F27" s="177">
        <v>12</v>
      </c>
      <c r="H27" s="162"/>
      <c r="I27" s="163">
        <v>26</v>
      </c>
      <c r="J27" s="162">
        <f t="shared" si="0"/>
        <v>27</v>
      </c>
      <c r="K27" s="175" t="str">
        <f t="shared" si="1"/>
        <v>X</v>
      </c>
      <c r="L27" s="163" t="str">
        <f t="shared" si="2"/>
        <v>X</v>
      </c>
    </row>
    <row r="28" spans="3:12" x14ac:dyDescent="0.35">
      <c r="C28" s="165" t="str">
        <f>'[3]Big Board'!B29</f>
        <v>(22) Virginia Tech</v>
      </c>
      <c r="D28" s="165" t="s">
        <v>34</v>
      </c>
      <c r="E28" s="166" t="s">
        <v>69</v>
      </c>
      <c r="F28" s="177">
        <v>26</v>
      </c>
      <c r="H28" s="162"/>
      <c r="I28" s="163">
        <v>27</v>
      </c>
      <c r="J28" s="162">
        <f t="shared" si="0"/>
        <v>35</v>
      </c>
      <c r="K28" s="175" t="str">
        <f t="shared" si="1"/>
        <v>X</v>
      </c>
      <c r="L28" s="163" t="str">
        <f t="shared" si="2"/>
        <v>X</v>
      </c>
    </row>
    <row r="29" spans="3:12" ht="15" thickBot="1" x14ac:dyDescent="0.4">
      <c r="C29" s="178" t="str">
        <f>'[3]Big Board'!B30</f>
        <v>(12) Oklahoma State</v>
      </c>
      <c r="D29" s="178" t="s">
        <v>35</v>
      </c>
      <c r="E29" s="180" t="s">
        <v>95</v>
      </c>
      <c r="F29" s="181">
        <v>25</v>
      </c>
      <c r="H29" s="162"/>
      <c r="I29" s="158">
        <v>28</v>
      </c>
      <c r="J29" s="159">
        <f t="shared" si="0"/>
        <v>37</v>
      </c>
      <c r="K29" s="176" t="str">
        <f t="shared" si="1"/>
        <v>X</v>
      </c>
      <c r="L29" s="158" t="str">
        <f t="shared" si="2"/>
        <v>X</v>
      </c>
    </row>
    <row r="30" spans="3:12" x14ac:dyDescent="0.35">
      <c r="C30" s="172" t="str">
        <f>'[3]Big Board'!B31</f>
        <v>TCU</v>
      </c>
      <c r="D30" s="165" t="s">
        <v>36</v>
      </c>
      <c r="E30" s="166" t="s">
        <v>36</v>
      </c>
      <c r="F30" s="177">
        <v>18</v>
      </c>
      <c r="H30" s="162"/>
      <c r="I30" s="163">
        <v>29</v>
      </c>
      <c r="J30" s="162">
        <f t="shared" si="0"/>
        <v>31</v>
      </c>
      <c r="K30" s="175" t="str">
        <f t="shared" si="1"/>
        <v>X</v>
      </c>
      <c r="L30" s="163" t="str">
        <f t="shared" si="2"/>
        <v>X</v>
      </c>
    </row>
    <row r="31" spans="3:12" x14ac:dyDescent="0.35">
      <c r="C31" s="172" t="str">
        <f>'[3]Big Board'!B32</f>
        <v>North Carolina</v>
      </c>
      <c r="D31" s="165" t="s">
        <v>37</v>
      </c>
      <c r="E31" s="166" t="s">
        <v>37</v>
      </c>
      <c r="F31" s="177">
        <v>23</v>
      </c>
      <c r="H31" s="162"/>
      <c r="I31" s="163">
        <v>30</v>
      </c>
      <c r="J31" s="162">
        <f t="shared" si="0"/>
        <v>38</v>
      </c>
      <c r="K31" s="175" t="str">
        <f t="shared" si="1"/>
        <v>X</v>
      </c>
      <c r="L31" s="163" t="str">
        <f t="shared" si="2"/>
        <v>X</v>
      </c>
    </row>
    <row r="32" spans="3:12" x14ac:dyDescent="0.35">
      <c r="C32" s="172" t="str">
        <f>'[3]Big Board'!B33</f>
        <v>Nebraska</v>
      </c>
      <c r="D32" s="165" t="s">
        <v>38</v>
      </c>
      <c r="E32" s="166" t="s">
        <v>38</v>
      </c>
      <c r="F32" s="177">
        <v>29</v>
      </c>
      <c r="H32" s="162"/>
      <c r="I32" s="163">
        <v>31</v>
      </c>
      <c r="J32" s="162">
        <f t="shared" si="0"/>
        <v>40</v>
      </c>
      <c r="K32" s="175" t="str">
        <f t="shared" si="1"/>
        <v>X</v>
      </c>
      <c r="L32" s="163" t="str">
        <f t="shared" si="2"/>
        <v>X</v>
      </c>
    </row>
    <row r="33" spans="3:17" x14ac:dyDescent="0.35">
      <c r="C33" s="172" t="str">
        <f>'[3]Big Board'!B34</f>
        <v>Air Force</v>
      </c>
      <c r="D33" s="165" t="s">
        <v>39</v>
      </c>
      <c r="E33" s="166" t="s">
        <v>73</v>
      </c>
      <c r="F33" s="177">
        <v>34</v>
      </c>
      <c r="H33" s="162"/>
      <c r="I33" s="163">
        <v>32</v>
      </c>
      <c r="J33" s="162">
        <f t="shared" si="0"/>
        <v>34</v>
      </c>
      <c r="K33" s="175" t="str">
        <f t="shared" si="1"/>
        <v>X</v>
      </c>
      <c r="L33" s="163" t="str">
        <f t="shared" si="2"/>
        <v>X</v>
      </c>
    </row>
    <row r="34" spans="3:17" x14ac:dyDescent="0.35">
      <c r="C34" s="172" t="str">
        <f>'[3]Big Board'!B35</f>
        <v>(11) Florida State</v>
      </c>
      <c r="D34" s="165" t="s">
        <v>40</v>
      </c>
      <c r="E34" s="166" t="s">
        <v>40</v>
      </c>
      <c r="F34" s="177">
        <v>38</v>
      </c>
      <c r="H34" s="162"/>
      <c r="I34" s="163">
        <v>33</v>
      </c>
      <c r="J34" s="162">
        <f t="shared" si="0"/>
        <v>1</v>
      </c>
      <c r="K34" s="175" t="str">
        <f t="shared" si="1"/>
        <v>X</v>
      </c>
      <c r="L34" s="163" t="str">
        <f t="shared" si="2"/>
        <v>X</v>
      </c>
    </row>
    <row r="35" spans="3:17" x14ac:dyDescent="0.35">
      <c r="C35" s="172" t="str">
        <f>'[3]Big Board'!B36</f>
        <v>(20) LSU</v>
      </c>
      <c r="D35" s="165" t="s">
        <v>41</v>
      </c>
      <c r="E35" s="166" t="s">
        <v>84</v>
      </c>
      <c r="F35" s="177">
        <v>32</v>
      </c>
      <c r="H35" s="162"/>
      <c r="I35" s="163">
        <v>34</v>
      </c>
      <c r="J35" s="162">
        <f t="shared" si="0"/>
        <v>32</v>
      </c>
      <c r="K35" s="175" t="str">
        <f t="shared" si="1"/>
        <v>X</v>
      </c>
      <c r="L35" s="163" t="str">
        <f t="shared" si="2"/>
        <v>X</v>
      </c>
      <c r="Q35" s="155" t="s">
        <v>4</v>
      </c>
    </row>
    <row r="36" spans="3:17" ht="15" thickBot="1" x14ac:dyDescent="0.4">
      <c r="C36" s="172" t="str">
        <f>'[3]Big Board'!B37</f>
        <v>Georgia Tech</v>
      </c>
      <c r="D36" s="165" t="s">
        <v>42</v>
      </c>
      <c r="E36" s="166" t="s">
        <v>74</v>
      </c>
      <c r="F36" s="177">
        <v>27</v>
      </c>
      <c r="H36" s="162"/>
      <c r="I36" s="158">
        <v>35</v>
      </c>
      <c r="J36" s="159">
        <f t="shared" si="0"/>
        <v>10</v>
      </c>
      <c r="K36" s="176" t="str">
        <f t="shared" si="1"/>
        <v>X</v>
      </c>
      <c r="L36" s="158" t="str">
        <f t="shared" si="2"/>
        <v>X</v>
      </c>
    </row>
    <row r="37" spans="3:17" ht="15" thickTop="1" x14ac:dyDescent="0.35">
      <c r="C37" s="172" t="str">
        <f>'[3]Big Board'!B38</f>
        <v>(4) Washington</v>
      </c>
      <c r="D37" s="165" t="s">
        <v>43</v>
      </c>
      <c r="E37" s="166" t="s">
        <v>43</v>
      </c>
      <c r="F37" s="177">
        <v>41</v>
      </c>
      <c r="H37" s="162"/>
      <c r="I37" s="163">
        <v>36</v>
      </c>
      <c r="J37" s="162">
        <f t="shared" si="0"/>
        <v>41</v>
      </c>
      <c r="K37" s="175" t="str">
        <f t="shared" si="1"/>
        <v>X</v>
      </c>
      <c r="L37" s="163" t="str">
        <f t="shared" si="2"/>
        <v>X</v>
      </c>
    </row>
    <row r="38" spans="3:17" x14ac:dyDescent="0.35">
      <c r="C38" s="172" t="str">
        <f>'[3]Big Board'!B39</f>
        <v>(3) Ohio State</v>
      </c>
      <c r="D38" s="165" t="s">
        <v>44</v>
      </c>
      <c r="E38" s="166" t="s">
        <v>44</v>
      </c>
      <c r="F38" s="163">
        <v>28</v>
      </c>
      <c r="H38" s="162"/>
      <c r="I38" s="163">
        <v>37</v>
      </c>
      <c r="J38" s="162">
        <f t="shared" si="0"/>
        <v>15</v>
      </c>
      <c r="K38" s="175" t="str">
        <f t="shared" si="1"/>
        <v>X</v>
      </c>
      <c r="L38" s="163" t="str">
        <f t="shared" si="2"/>
        <v>X</v>
      </c>
    </row>
    <row r="39" spans="3:17" x14ac:dyDescent="0.35">
      <c r="C39" s="172" t="str">
        <f>'[3]Big Board'!B40</f>
        <v>(17) Florida</v>
      </c>
      <c r="D39" s="165" t="s">
        <v>45</v>
      </c>
      <c r="E39" s="166" t="s">
        <v>45</v>
      </c>
      <c r="F39" s="177">
        <v>30</v>
      </c>
      <c r="H39" s="162"/>
      <c r="I39" s="163">
        <v>38</v>
      </c>
      <c r="J39" s="162">
        <f t="shared" si="0"/>
        <v>33</v>
      </c>
      <c r="K39" s="175" t="str">
        <f t="shared" si="1"/>
        <v>X</v>
      </c>
      <c r="L39" s="163" t="str">
        <f t="shared" si="2"/>
        <v>X</v>
      </c>
    </row>
    <row r="40" spans="3:17" x14ac:dyDescent="0.35">
      <c r="C40" s="162" t="str">
        <f>'[3]Big Board'!B41</f>
        <v>(15) Western Michigan</v>
      </c>
      <c r="D40" s="165" t="s">
        <v>46</v>
      </c>
      <c r="E40" s="177" t="s">
        <v>46</v>
      </c>
      <c r="F40" s="166">
        <v>40</v>
      </c>
      <c r="H40" s="162"/>
      <c r="I40" s="163">
        <v>39</v>
      </c>
      <c r="J40" s="162">
        <f t="shared" si="0"/>
        <v>42</v>
      </c>
      <c r="K40" s="175" t="str">
        <f t="shared" si="1"/>
        <v>X</v>
      </c>
      <c r="L40" s="163" t="str">
        <f t="shared" si="2"/>
        <v>X</v>
      </c>
    </row>
    <row r="41" spans="3:17" x14ac:dyDescent="0.35">
      <c r="C41" s="162" t="str">
        <f>'[3]Big Board'!B42</f>
        <v>(9) USC</v>
      </c>
      <c r="D41" s="165" t="s">
        <v>83</v>
      </c>
      <c r="E41" s="166" t="s">
        <v>82</v>
      </c>
      <c r="F41" s="166">
        <v>31</v>
      </c>
      <c r="H41" s="162"/>
      <c r="I41" s="163">
        <v>40</v>
      </c>
      <c r="J41" s="162">
        <f t="shared" si="0"/>
        <v>39</v>
      </c>
      <c r="K41" s="175" t="str">
        <f t="shared" si="1"/>
        <v>X</v>
      </c>
      <c r="L41" s="163" t="str">
        <f t="shared" si="2"/>
        <v>X</v>
      </c>
    </row>
    <row r="42" spans="3:17" ht="15" thickBot="1" x14ac:dyDescent="0.4">
      <c r="C42" s="169" t="str">
        <f>'[3]Big Board'!B43</f>
        <v>(14) Auburn</v>
      </c>
      <c r="D42" s="169" t="s">
        <v>47</v>
      </c>
      <c r="E42" s="167" t="s">
        <v>47</v>
      </c>
      <c r="F42" s="170">
        <v>36</v>
      </c>
      <c r="H42" s="162"/>
      <c r="I42" s="163">
        <v>41</v>
      </c>
      <c r="J42" s="162">
        <f t="shared" si="0"/>
        <v>36</v>
      </c>
      <c r="K42" s="175" t="str">
        <f t="shared" si="1"/>
        <v>X</v>
      </c>
      <c r="L42" s="163" t="str">
        <f t="shared" si="2"/>
        <v>X</v>
      </c>
    </row>
    <row r="43" spans="3:17" ht="15.5" thickTop="1" thickBot="1" x14ac:dyDescent="0.4">
      <c r="C43" s="174" t="str">
        <f>E37</f>
        <v>(1) Alabama</v>
      </c>
      <c r="D43" s="174" t="str">
        <f>E38</f>
        <v>(2) Clemson</v>
      </c>
      <c r="E43" s="171" t="s">
        <v>43</v>
      </c>
      <c r="F43" s="168">
        <v>39</v>
      </c>
      <c r="H43" s="162"/>
      <c r="I43" s="158">
        <v>42</v>
      </c>
      <c r="J43" s="159">
        <f t="shared" si="0"/>
        <v>20</v>
      </c>
      <c r="K43" s="176" t="str">
        <f t="shared" si="1"/>
        <v>X</v>
      </c>
      <c r="L43" s="158" t="str">
        <f t="shared" si="2"/>
        <v>X</v>
      </c>
    </row>
    <row r="44" spans="3:17" ht="15" thickTop="1" x14ac:dyDescent="0.35">
      <c r="C44" s="162"/>
      <c r="D44" s="162"/>
      <c r="E44" s="162"/>
      <c r="F44" s="162"/>
    </row>
    <row r="45" spans="3:17" x14ac:dyDescent="0.35">
      <c r="C45" s="162"/>
      <c r="D45" s="162"/>
      <c r="E45" s="162"/>
      <c r="F45" s="162"/>
    </row>
    <row r="46" spans="3:17" x14ac:dyDescent="0.35">
      <c r="C46" s="162"/>
      <c r="D46" s="162"/>
      <c r="E46" s="162"/>
      <c r="F46" s="162"/>
    </row>
    <row r="47" spans="3:17" x14ac:dyDescent="0.35">
      <c r="C47" s="162"/>
      <c r="D47" s="162"/>
      <c r="E47" s="162"/>
      <c r="F47" s="162"/>
    </row>
    <row r="48" spans="3:17" x14ac:dyDescent="0.35">
      <c r="C48" s="162"/>
      <c r="D48" s="162"/>
      <c r="E48" s="162"/>
      <c r="F48" s="162"/>
    </row>
  </sheetData>
  <mergeCells count="2">
    <mergeCell ref="N3:O4"/>
    <mergeCell ref="P3:Q4"/>
  </mergeCells>
  <conditionalFormatting sqref="F2:F43">
    <cfRule type="duplicateValues" dxfId="47" priority="1"/>
  </conditionalFormatting>
  <conditionalFormatting sqref="F2:F11">
    <cfRule type="duplicateValues" dxfId="46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RowHeight="14.5" x14ac:dyDescent="0.35"/>
  <cols>
    <col min="1" max="2" width="8.7265625" style="38"/>
    <col min="3" max="5" width="23.26953125" style="38" customWidth="1"/>
    <col min="6" max="6" width="14.26953125" style="38" customWidth="1"/>
    <col min="7" max="8" width="8.7265625" style="38"/>
    <col min="9" max="9" width="19" style="38" bestFit="1" customWidth="1"/>
    <col min="10" max="10" width="6.453125" style="38" hidden="1" customWidth="1"/>
    <col min="11" max="11" width="8.7265625" style="38" hidden="1" customWidth="1"/>
    <col min="12" max="12" width="8.7265625" style="38"/>
    <col min="13" max="13" width="9.26953125" style="38" customWidth="1"/>
    <col min="14" max="14" width="9.7265625" style="38" bestFit="1" customWidth="1"/>
    <col min="15" max="15" width="5.54296875" style="38" customWidth="1"/>
    <col min="16" max="16" width="8.7265625" style="38"/>
    <col min="17" max="17" width="19.36328125" style="38" customWidth="1"/>
    <col min="18" max="20" width="8.7265625" style="38"/>
    <col min="21" max="21" width="8.7265625" style="38" customWidth="1"/>
    <col min="22" max="16384" width="8.7265625" style="38"/>
  </cols>
  <sheetData>
    <row r="1" spans="1:18" ht="15.5" thickTop="1" thickBot="1" x14ac:dyDescent="0.4">
      <c r="A1" s="38" t="s">
        <v>4</v>
      </c>
      <c r="C1" s="89" t="s">
        <v>5</v>
      </c>
      <c r="D1" s="90" t="s">
        <v>78</v>
      </c>
      <c r="E1" s="91" t="s">
        <v>2</v>
      </c>
      <c r="F1" s="92" t="s">
        <v>3</v>
      </c>
      <c r="I1" s="42" t="s">
        <v>6</v>
      </c>
      <c r="J1" s="42"/>
      <c r="K1" s="42"/>
      <c r="L1" s="42"/>
      <c r="O1" s="43"/>
      <c r="P1" s="43"/>
    </row>
    <row r="2" spans="1:18" ht="15.5" customHeight="1" thickTop="1" thickBot="1" x14ac:dyDescent="0.4">
      <c r="C2" s="84" t="s">
        <v>48</v>
      </c>
      <c r="D2" s="93" t="s">
        <v>91</v>
      </c>
      <c r="E2" s="94" t="s">
        <v>91</v>
      </c>
      <c r="F2" s="95">
        <v>16</v>
      </c>
      <c r="I2" s="39">
        <v>1</v>
      </c>
      <c r="J2" s="38">
        <f>MATCH(I2,$F$2:$F$43,0)</f>
        <v>37</v>
      </c>
      <c r="K2" s="40" t="str">
        <f>IF(J2&gt;=0,"X","")</f>
        <v>X</v>
      </c>
      <c r="L2" s="39" t="str">
        <f>IFERROR(K2,"Unused")</f>
        <v>X</v>
      </c>
      <c r="O2" s="44"/>
      <c r="P2" s="44"/>
    </row>
    <row r="3" spans="1:18" x14ac:dyDescent="0.35">
      <c r="C3" s="85" t="s">
        <v>49</v>
      </c>
      <c r="D3" s="96" t="s">
        <v>14</v>
      </c>
      <c r="E3" s="97" t="s">
        <v>14</v>
      </c>
      <c r="F3" s="98">
        <v>20</v>
      </c>
      <c r="I3" s="39">
        <v>2</v>
      </c>
      <c r="J3" s="38">
        <f t="shared" ref="J3:J43" si="0">MATCH(I3,$F$2:$F$43,0)</f>
        <v>31</v>
      </c>
      <c r="K3" s="40" t="str">
        <f t="shared" ref="K3:K43" si="1">IF(J3&gt;=0,"X","")</f>
        <v>X</v>
      </c>
      <c r="L3" s="39" t="str">
        <f t="shared" ref="L3:L43" si="2">IFERROR(K3,"Unused")</f>
        <v>X</v>
      </c>
      <c r="N3" s="271" t="s">
        <v>8</v>
      </c>
      <c r="O3" s="272"/>
      <c r="P3" s="233" t="s">
        <v>113</v>
      </c>
      <c r="Q3" s="236"/>
    </row>
    <row r="4" spans="1:18" ht="15" thickBot="1" x14ac:dyDescent="0.4">
      <c r="C4" s="87" t="s">
        <v>50</v>
      </c>
      <c r="D4" s="99" t="s">
        <v>90</v>
      </c>
      <c r="E4" s="100" t="s">
        <v>50</v>
      </c>
      <c r="F4" s="101">
        <v>38</v>
      </c>
      <c r="I4" s="39">
        <v>3</v>
      </c>
      <c r="J4" s="38">
        <f t="shared" si="0"/>
        <v>5</v>
      </c>
      <c r="K4" s="40" t="str">
        <f t="shared" si="1"/>
        <v>X</v>
      </c>
      <c r="L4" s="39" t="str">
        <f t="shared" si="2"/>
        <v>X</v>
      </c>
      <c r="N4" s="273"/>
      <c r="O4" s="274"/>
      <c r="P4" s="235"/>
      <c r="Q4" s="237"/>
    </row>
    <row r="5" spans="1:18" x14ac:dyDescent="0.35">
      <c r="C5" s="85" t="s">
        <v>92</v>
      </c>
      <c r="D5" s="96" t="s">
        <v>15</v>
      </c>
      <c r="E5" s="97" t="s">
        <v>15</v>
      </c>
      <c r="F5" s="98">
        <v>18</v>
      </c>
      <c r="I5" s="39">
        <v>4</v>
      </c>
      <c r="J5" s="38">
        <f t="shared" si="0"/>
        <v>25</v>
      </c>
      <c r="K5" s="40" t="str">
        <f t="shared" si="1"/>
        <v>X</v>
      </c>
      <c r="L5" s="39" t="str">
        <f t="shared" si="2"/>
        <v>X</v>
      </c>
    </row>
    <row r="6" spans="1:18" x14ac:dyDescent="0.35">
      <c r="C6" s="87" t="s">
        <v>51</v>
      </c>
      <c r="D6" s="99" t="s">
        <v>89</v>
      </c>
      <c r="E6" s="100" t="s">
        <v>51</v>
      </c>
      <c r="F6" s="101">
        <v>3</v>
      </c>
      <c r="H6" s="46"/>
      <c r="I6" s="47">
        <v>5</v>
      </c>
      <c r="J6" s="46">
        <f t="shared" si="0"/>
        <v>26</v>
      </c>
      <c r="K6" s="49" t="str">
        <f t="shared" si="1"/>
        <v>X</v>
      </c>
      <c r="L6" s="47" t="str">
        <f t="shared" si="2"/>
        <v>X</v>
      </c>
    </row>
    <row r="7" spans="1:18" x14ac:dyDescent="0.35">
      <c r="C7" s="85" t="s">
        <v>52</v>
      </c>
      <c r="D7" s="96" t="s">
        <v>16</v>
      </c>
      <c r="E7" s="97" t="s">
        <v>52</v>
      </c>
      <c r="F7" s="98">
        <v>23</v>
      </c>
      <c r="H7" s="46"/>
      <c r="I7" s="47">
        <v>6</v>
      </c>
      <c r="J7" s="46">
        <f t="shared" si="0"/>
        <v>28</v>
      </c>
      <c r="K7" s="49" t="str">
        <f t="shared" si="1"/>
        <v>X</v>
      </c>
      <c r="L7" s="47" t="str">
        <f t="shared" si="2"/>
        <v>X</v>
      </c>
    </row>
    <row r="8" spans="1:18" ht="15" thickBot="1" x14ac:dyDescent="0.4">
      <c r="C8" s="87" t="s">
        <v>53</v>
      </c>
      <c r="D8" s="99" t="s">
        <v>17</v>
      </c>
      <c r="E8" s="100" t="s">
        <v>53</v>
      </c>
      <c r="F8" s="101">
        <v>29</v>
      </c>
      <c r="H8" s="46"/>
      <c r="I8" s="41">
        <v>7</v>
      </c>
      <c r="J8" s="42">
        <f t="shared" si="0"/>
        <v>16</v>
      </c>
      <c r="K8" s="50" t="str">
        <f t="shared" si="1"/>
        <v>X</v>
      </c>
      <c r="L8" s="41" t="str">
        <f t="shared" si="2"/>
        <v>X</v>
      </c>
    </row>
    <row r="9" spans="1:18" ht="15" thickTop="1" x14ac:dyDescent="0.35">
      <c r="C9" s="85" t="s">
        <v>54</v>
      </c>
      <c r="D9" s="96" t="s">
        <v>81</v>
      </c>
      <c r="E9" s="97" t="s">
        <v>81</v>
      </c>
      <c r="F9" s="98">
        <v>32</v>
      </c>
      <c r="H9" s="46"/>
      <c r="I9" s="47">
        <v>8</v>
      </c>
      <c r="J9" s="46">
        <f t="shared" si="0"/>
        <v>35</v>
      </c>
      <c r="K9" s="49" t="str">
        <f t="shared" si="1"/>
        <v>X</v>
      </c>
      <c r="L9" s="47" t="str">
        <f t="shared" si="2"/>
        <v>X</v>
      </c>
    </row>
    <row r="10" spans="1:18" x14ac:dyDescent="0.35">
      <c r="C10" s="87" t="s">
        <v>55</v>
      </c>
      <c r="D10" s="99" t="s">
        <v>18</v>
      </c>
      <c r="E10" s="100" t="s">
        <v>55</v>
      </c>
      <c r="F10" s="101">
        <v>17</v>
      </c>
      <c r="H10" s="46"/>
      <c r="I10" s="47">
        <v>9</v>
      </c>
      <c r="J10" s="46">
        <f t="shared" si="0"/>
        <v>34</v>
      </c>
      <c r="K10" s="49" t="str">
        <f t="shared" si="1"/>
        <v>X</v>
      </c>
      <c r="L10" s="47" t="str">
        <f t="shared" si="2"/>
        <v>X</v>
      </c>
      <c r="R10" s="38" t="s">
        <v>4</v>
      </c>
    </row>
    <row r="11" spans="1:18" x14ac:dyDescent="0.35">
      <c r="C11" s="85" t="s">
        <v>98</v>
      </c>
      <c r="D11" s="96" t="s">
        <v>19</v>
      </c>
      <c r="E11" s="97" t="s">
        <v>98</v>
      </c>
      <c r="F11" s="98">
        <v>27</v>
      </c>
      <c r="H11" s="46"/>
      <c r="I11" s="47">
        <v>10</v>
      </c>
      <c r="J11" s="46">
        <f t="shared" si="0"/>
        <v>29</v>
      </c>
      <c r="K11" s="49" t="str">
        <f t="shared" si="1"/>
        <v>X</v>
      </c>
      <c r="L11" s="47" t="str">
        <f t="shared" si="2"/>
        <v>X</v>
      </c>
    </row>
    <row r="12" spans="1:18" x14ac:dyDescent="0.35">
      <c r="C12" s="87" t="s">
        <v>56</v>
      </c>
      <c r="D12" s="99" t="s">
        <v>20</v>
      </c>
      <c r="E12" s="100" t="s">
        <v>56</v>
      </c>
      <c r="F12" s="101">
        <v>36</v>
      </c>
      <c r="H12" s="46"/>
      <c r="I12" s="47">
        <v>11</v>
      </c>
      <c r="J12" s="46">
        <f t="shared" si="0"/>
        <v>17</v>
      </c>
      <c r="K12" s="49" t="str">
        <f t="shared" si="1"/>
        <v>X</v>
      </c>
      <c r="L12" s="47" t="str">
        <f t="shared" si="2"/>
        <v>X</v>
      </c>
    </row>
    <row r="13" spans="1:18" x14ac:dyDescent="0.35">
      <c r="C13" s="85" t="s">
        <v>57</v>
      </c>
      <c r="D13" s="96" t="s">
        <v>21</v>
      </c>
      <c r="E13" s="97" t="s">
        <v>21</v>
      </c>
      <c r="F13" s="98">
        <v>26</v>
      </c>
      <c r="H13" s="46"/>
      <c r="I13" s="47">
        <v>12</v>
      </c>
      <c r="J13" s="46">
        <f t="shared" si="0"/>
        <v>21</v>
      </c>
      <c r="K13" s="49" t="str">
        <f t="shared" si="1"/>
        <v>X</v>
      </c>
      <c r="L13" s="47" t="str">
        <f t="shared" si="2"/>
        <v>X</v>
      </c>
    </row>
    <row r="14" spans="1:18" ht="15" thickBot="1" x14ac:dyDescent="0.4">
      <c r="C14" s="87" t="s">
        <v>58</v>
      </c>
      <c r="D14" s="99" t="s">
        <v>22</v>
      </c>
      <c r="E14" s="100" t="s">
        <v>22</v>
      </c>
      <c r="F14" s="101">
        <v>24</v>
      </c>
      <c r="H14" s="46"/>
      <c r="I14" s="47">
        <v>13</v>
      </c>
      <c r="J14" s="46">
        <f t="shared" si="0"/>
        <v>23</v>
      </c>
      <c r="K14" s="49" t="str">
        <f t="shared" si="1"/>
        <v>X</v>
      </c>
      <c r="L14" s="47" t="str">
        <f t="shared" si="2"/>
        <v>X</v>
      </c>
      <c r="Q14" s="38" t="s">
        <v>4</v>
      </c>
    </row>
    <row r="15" spans="1:18" ht="15" customHeight="1" thickBot="1" x14ac:dyDescent="0.4">
      <c r="C15" s="102" t="s">
        <v>59</v>
      </c>
      <c r="D15" s="103" t="s">
        <v>23</v>
      </c>
      <c r="E15" s="104" t="s">
        <v>59</v>
      </c>
      <c r="F15" s="105">
        <v>22</v>
      </c>
      <c r="H15" s="46"/>
      <c r="I15" s="41">
        <v>14</v>
      </c>
      <c r="J15" s="42">
        <f t="shared" si="0"/>
        <v>27</v>
      </c>
      <c r="K15" s="50" t="str">
        <f t="shared" si="1"/>
        <v>X</v>
      </c>
      <c r="L15" s="41" t="str">
        <f t="shared" si="2"/>
        <v>X</v>
      </c>
    </row>
    <row r="16" spans="1:18" ht="15" thickTop="1" x14ac:dyDescent="0.35">
      <c r="C16" s="87" t="s">
        <v>60</v>
      </c>
      <c r="D16" s="99" t="s">
        <v>88</v>
      </c>
      <c r="E16" s="100" t="s">
        <v>88</v>
      </c>
      <c r="F16" s="101">
        <v>34</v>
      </c>
      <c r="H16" s="46"/>
      <c r="I16" s="47">
        <v>15</v>
      </c>
      <c r="J16" s="46">
        <f t="shared" si="0"/>
        <v>41</v>
      </c>
      <c r="K16" s="49" t="str">
        <f t="shared" si="1"/>
        <v>X</v>
      </c>
      <c r="L16" s="47" t="str">
        <f t="shared" si="2"/>
        <v>X</v>
      </c>
    </row>
    <row r="17" spans="3:12" x14ac:dyDescent="0.35">
      <c r="C17" s="85" t="s">
        <v>61</v>
      </c>
      <c r="D17" s="96" t="s">
        <v>24</v>
      </c>
      <c r="E17" s="97" t="s">
        <v>61</v>
      </c>
      <c r="F17" s="98">
        <v>7</v>
      </c>
      <c r="H17" s="46"/>
      <c r="I17" s="47">
        <v>16</v>
      </c>
      <c r="J17" s="46">
        <f t="shared" si="0"/>
        <v>1</v>
      </c>
      <c r="K17" s="49" t="str">
        <f t="shared" si="1"/>
        <v>X</v>
      </c>
      <c r="L17" s="47" t="str">
        <f t="shared" si="2"/>
        <v>X</v>
      </c>
    </row>
    <row r="18" spans="3:12" x14ac:dyDescent="0.35">
      <c r="C18" s="87" t="s">
        <v>62</v>
      </c>
      <c r="D18" s="99" t="s">
        <v>25</v>
      </c>
      <c r="E18" s="100" t="s">
        <v>25</v>
      </c>
      <c r="F18" s="101">
        <v>11</v>
      </c>
      <c r="H18" s="46"/>
      <c r="I18" s="47">
        <v>17</v>
      </c>
      <c r="J18" s="46">
        <f t="shared" si="0"/>
        <v>9</v>
      </c>
      <c r="K18" s="49" t="str">
        <f t="shared" si="1"/>
        <v>X</v>
      </c>
      <c r="L18" s="47" t="str">
        <f t="shared" si="2"/>
        <v>X</v>
      </c>
    </row>
    <row r="19" spans="3:12" x14ac:dyDescent="0.35">
      <c r="C19" s="85" t="s">
        <v>63</v>
      </c>
      <c r="D19" s="96" t="s">
        <v>26</v>
      </c>
      <c r="E19" s="97" t="s">
        <v>63</v>
      </c>
      <c r="F19" s="98">
        <v>35</v>
      </c>
      <c r="H19" s="46"/>
      <c r="I19" s="47">
        <v>18</v>
      </c>
      <c r="J19" s="46">
        <f t="shared" si="0"/>
        <v>4</v>
      </c>
      <c r="K19" s="49" t="str">
        <f t="shared" si="1"/>
        <v>X</v>
      </c>
      <c r="L19" s="47" t="str">
        <f t="shared" si="2"/>
        <v>X</v>
      </c>
    </row>
    <row r="20" spans="3:12" x14ac:dyDescent="0.35">
      <c r="C20" s="87" t="s">
        <v>64</v>
      </c>
      <c r="D20" s="99" t="s">
        <v>27</v>
      </c>
      <c r="E20" s="100" t="s">
        <v>64</v>
      </c>
      <c r="F20" s="101">
        <v>19</v>
      </c>
      <c r="H20" s="46"/>
      <c r="I20" s="47">
        <v>19</v>
      </c>
      <c r="J20" s="46">
        <f t="shared" si="0"/>
        <v>19</v>
      </c>
      <c r="K20" s="49" t="str">
        <f t="shared" si="1"/>
        <v>X</v>
      </c>
      <c r="L20" s="47" t="str">
        <f t="shared" si="2"/>
        <v>X</v>
      </c>
    </row>
    <row r="21" spans="3:12" x14ac:dyDescent="0.35">
      <c r="C21" s="85" t="s">
        <v>93</v>
      </c>
      <c r="D21" s="96" t="s">
        <v>28</v>
      </c>
      <c r="E21" s="97" t="s">
        <v>93</v>
      </c>
      <c r="F21" s="98">
        <v>37</v>
      </c>
      <c r="H21" s="46"/>
      <c r="I21" s="47">
        <v>20</v>
      </c>
      <c r="J21" s="46">
        <f t="shared" si="0"/>
        <v>2</v>
      </c>
      <c r="K21" s="49" t="str">
        <f t="shared" si="1"/>
        <v>X</v>
      </c>
      <c r="L21" s="47" t="str">
        <f t="shared" si="2"/>
        <v>X</v>
      </c>
    </row>
    <row r="22" spans="3:12" ht="15" thickBot="1" x14ac:dyDescent="0.4">
      <c r="C22" s="87" t="s">
        <v>65</v>
      </c>
      <c r="D22" s="99" t="s">
        <v>87</v>
      </c>
      <c r="E22" s="100" t="s">
        <v>87</v>
      </c>
      <c r="F22" s="101">
        <v>12</v>
      </c>
      <c r="H22" s="46"/>
      <c r="I22" s="41">
        <v>21</v>
      </c>
      <c r="J22" s="42">
        <f t="shared" si="0"/>
        <v>38</v>
      </c>
      <c r="K22" s="50" t="str">
        <f t="shared" si="1"/>
        <v>X</v>
      </c>
      <c r="L22" s="41" t="str">
        <f t="shared" si="2"/>
        <v>X</v>
      </c>
    </row>
    <row r="23" spans="3:12" ht="15" thickTop="1" x14ac:dyDescent="0.35">
      <c r="C23" s="85" t="s">
        <v>66</v>
      </c>
      <c r="D23" s="96" t="s">
        <v>29</v>
      </c>
      <c r="E23" s="97" t="s">
        <v>29</v>
      </c>
      <c r="F23" s="98">
        <v>39</v>
      </c>
      <c r="H23" s="46"/>
      <c r="I23" s="47">
        <v>22</v>
      </c>
      <c r="J23" s="46">
        <f t="shared" si="0"/>
        <v>14</v>
      </c>
      <c r="K23" s="49" t="str">
        <f t="shared" si="1"/>
        <v>X</v>
      </c>
      <c r="L23" s="47" t="str">
        <f t="shared" si="2"/>
        <v>X</v>
      </c>
    </row>
    <row r="24" spans="3:12" x14ac:dyDescent="0.35">
      <c r="C24" s="87" t="s">
        <v>80</v>
      </c>
      <c r="D24" s="99" t="s">
        <v>30</v>
      </c>
      <c r="E24" s="100" t="s">
        <v>80</v>
      </c>
      <c r="F24" s="101">
        <v>13</v>
      </c>
      <c r="H24" s="46"/>
      <c r="I24" s="47">
        <v>23</v>
      </c>
      <c r="J24" s="46">
        <f t="shared" si="0"/>
        <v>6</v>
      </c>
      <c r="K24" s="49" t="str">
        <f t="shared" si="1"/>
        <v>X</v>
      </c>
      <c r="L24" s="47" t="str">
        <f t="shared" si="2"/>
        <v>X</v>
      </c>
    </row>
    <row r="25" spans="3:12" x14ac:dyDescent="0.35">
      <c r="C25" s="85" t="s">
        <v>67</v>
      </c>
      <c r="D25" s="96" t="s">
        <v>31</v>
      </c>
      <c r="E25" s="97" t="s">
        <v>31</v>
      </c>
      <c r="F25" s="98">
        <v>28</v>
      </c>
      <c r="H25" s="46"/>
      <c r="I25" s="47">
        <v>24</v>
      </c>
      <c r="J25" s="46">
        <f t="shared" si="0"/>
        <v>13</v>
      </c>
      <c r="K25" s="49" t="str">
        <f t="shared" si="1"/>
        <v>X</v>
      </c>
      <c r="L25" s="47" t="str">
        <f t="shared" si="2"/>
        <v>X</v>
      </c>
    </row>
    <row r="26" spans="3:12" x14ac:dyDescent="0.35">
      <c r="C26" s="87" t="s">
        <v>94</v>
      </c>
      <c r="D26" s="99" t="s">
        <v>32</v>
      </c>
      <c r="E26" s="100" t="s">
        <v>32</v>
      </c>
      <c r="F26" s="101">
        <v>4</v>
      </c>
      <c r="H26" s="46"/>
      <c r="I26" s="47">
        <v>25</v>
      </c>
      <c r="J26" s="46">
        <f t="shared" si="0"/>
        <v>33</v>
      </c>
      <c r="K26" s="49" t="str">
        <f t="shared" si="1"/>
        <v>X</v>
      </c>
      <c r="L26" s="47" t="str">
        <f t="shared" si="2"/>
        <v>X</v>
      </c>
    </row>
    <row r="27" spans="3:12" x14ac:dyDescent="0.35">
      <c r="C27" s="85" t="s">
        <v>68</v>
      </c>
      <c r="D27" s="96" t="s">
        <v>33</v>
      </c>
      <c r="E27" s="97" t="s">
        <v>68</v>
      </c>
      <c r="F27" s="98">
        <v>5</v>
      </c>
      <c r="H27" s="46"/>
      <c r="I27" s="47">
        <v>26</v>
      </c>
      <c r="J27" s="46">
        <f t="shared" si="0"/>
        <v>12</v>
      </c>
      <c r="K27" s="49" t="str">
        <f t="shared" si="1"/>
        <v>X</v>
      </c>
      <c r="L27" s="47" t="str">
        <f t="shared" si="2"/>
        <v>X</v>
      </c>
    </row>
    <row r="28" spans="3:12" x14ac:dyDescent="0.35">
      <c r="C28" s="87" t="s">
        <v>69</v>
      </c>
      <c r="D28" s="99" t="s">
        <v>34</v>
      </c>
      <c r="E28" s="100" t="s">
        <v>69</v>
      </c>
      <c r="F28" s="101">
        <v>14</v>
      </c>
      <c r="H28" s="46"/>
      <c r="I28" s="47">
        <v>27</v>
      </c>
      <c r="J28" s="46">
        <f t="shared" si="0"/>
        <v>10</v>
      </c>
      <c r="K28" s="49" t="str">
        <f t="shared" si="1"/>
        <v>X</v>
      </c>
      <c r="L28" s="47" t="str">
        <f t="shared" si="2"/>
        <v>X</v>
      </c>
    </row>
    <row r="29" spans="3:12" ht="15" thickBot="1" x14ac:dyDescent="0.4">
      <c r="C29" s="85" t="s">
        <v>95</v>
      </c>
      <c r="D29" s="96" t="s">
        <v>35</v>
      </c>
      <c r="E29" s="97" t="s">
        <v>95</v>
      </c>
      <c r="F29" s="98">
        <v>6</v>
      </c>
      <c r="H29" s="46"/>
      <c r="I29" s="41">
        <v>28</v>
      </c>
      <c r="J29" s="42">
        <f t="shared" si="0"/>
        <v>24</v>
      </c>
      <c r="K29" s="50" t="str">
        <f t="shared" si="1"/>
        <v>X</v>
      </c>
      <c r="L29" s="41" t="str">
        <f t="shared" si="2"/>
        <v>X</v>
      </c>
    </row>
    <row r="30" spans="3:12" ht="14.5" customHeight="1" thickTop="1" x14ac:dyDescent="0.35">
      <c r="C30" s="106" t="s">
        <v>70</v>
      </c>
      <c r="D30" s="93" t="s">
        <v>36</v>
      </c>
      <c r="E30" s="107" t="s">
        <v>36</v>
      </c>
      <c r="F30" s="95">
        <v>10</v>
      </c>
      <c r="H30" s="46"/>
      <c r="I30" s="47">
        <v>29</v>
      </c>
      <c r="J30" s="46">
        <f t="shared" si="0"/>
        <v>7</v>
      </c>
      <c r="K30" s="49" t="str">
        <f t="shared" si="1"/>
        <v>X</v>
      </c>
      <c r="L30" s="47" t="str">
        <f t="shared" si="2"/>
        <v>X</v>
      </c>
    </row>
    <row r="31" spans="3:12" x14ac:dyDescent="0.35">
      <c r="C31" s="85" t="s">
        <v>71</v>
      </c>
      <c r="D31" s="96" t="s">
        <v>37</v>
      </c>
      <c r="E31" s="97" t="s">
        <v>37</v>
      </c>
      <c r="F31" s="98">
        <v>31</v>
      </c>
      <c r="H31" s="46"/>
      <c r="I31" s="47">
        <v>30</v>
      </c>
      <c r="J31" s="46">
        <f t="shared" si="0"/>
        <v>42</v>
      </c>
      <c r="K31" s="49" t="str">
        <f t="shared" si="1"/>
        <v>X</v>
      </c>
      <c r="L31" s="47" t="str">
        <f t="shared" si="2"/>
        <v>X</v>
      </c>
    </row>
    <row r="32" spans="3:12" x14ac:dyDescent="0.35">
      <c r="C32" s="87" t="s">
        <v>72</v>
      </c>
      <c r="D32" s="99" t="s">
        <v>38</v>
      </c>
      <c r="E32" s="100" t="s">
        <v>38</v>
      </c>
      <c r="F32" s="101">
        <v>2</v>
      </c>
      <c r="H32" s="46"/>
      <c r="I32" s="47">
        <v>31</v>
      </c>
      <c r="J32" s="46">
        <f t="shared" si="0"/>
        <v>30</v>
      </c>
      <c r="K32" s="49" t="str">
        <f t="shared" si="1"/>
        <v>X</v>
      </c>
      <c r="L32" s="47" t="str">
        <f t="shared" si="2"/>
        <v>X</v>
      </c>
    </row>
    <row r="33" spans="3:17" x14ac:dyDescent="0.35">
      <c r="C33" s="85" t="s">
        <v>73</v>
      </c>
      <c r="D33" s="96" t="s">
        <v>39</v>
      </c>
      <c r="E33" s="97" t="s">
        <v>73</v>
      </c>
      <c r="F33" s="98">
        <v>41</v>
      </c>
      <c r="H33" s="46"/>
      <c r="I33" s="47">
        <v>32</v>
      </c>
      <c r="J33" s="46">
        <f t="shared" si="0"/>
        <v>8</v>
      </c>
      <c r="K33" s="49" t="str">
        <f t="shared" si="1"/>
        <v>X</v>
      </c>
      <c r="L33" s="47" t="str">
        <f t="shared" si="2"/>
        <v>X</v>
      </c>
    </row>
    <row r="34" spans="3:17" x14ac:dyDescent="0.35">
      <c r="C34" s="87" t="s">
        <v>96</v>
      </c>
      <c r="D34" s="99" t="s">
        <v>40</v>
      </c>
      <c r="E34" s="100" t="s">
        <v>40</v>
      </c>
      <c r="F34" s="101">
        <v>25</v>
      </c>
      <c r="H34" s="46"/>
      <c r="I34" s="47">
        <v>33</v>
      </c>
      <c r="J34" s="46">
        <f t="shared" si="0"/>
        <v>40</v>
      </c>
      <c r="K34" s="49" t="str">
        <f t="shared" si="1"/>
        <v>X</v>
      </c>
      <c r="L34" s="47" t="str">
        <f t="shared" si="2"/>
        <v>X</v>
      </c>
    </row>
    <row r="35" spans="3:17" x14ac:dyDescent="0.35">
      <c r="C35" s="85" t="s">
        <v>84</v>
      </c>
      <c r="D35" s="96" t="s">
        <v>41</v>
      </c>
      <c r="E35" s="97" t="s">
        <v>84</v>
      </c>
      <c r="F35" s="98">
        <v>9</v>
      </c>
      <c r="H35" s="46"/>
      <c r="I35" s="47">
        <v>34</v>
      </c>
      <c r="J35" s="46">
        <f t="shared" si="0"/>
        <v>15</v>
      </c>
      <c r="K35" s="49" t="str">
        <f t="shared" si="1"/>
        <v>X</v>
      </c>
      <c r="L35" s="47" t="str">
        <f t="shared" si="2"/>
        <v>X</v>
      </c>
      <c r="Q35" s="38" t="s">
        <v>4</v>
      </c>
    </row>
    <row r="36" spans="3:17" ht="15" thickBot="1" x14ac:dyDescent="0.4">
      <c r="C36" s="87" t="s">
        <v>74</v>
      </c>
      <c r="D36" s="99" t="s">
        <v>42</v>
      </c>
      <c r="E36" s="100" t="s">
        <v>42</v>
      </c>
      <c r="F36" s="101">
        <v>8</v>
      </c>
      <c r="H36" s="46"/>
      <c r="I36" s="41">
        <v>35</v>
      </c>
      <c r="J36" s="42">
        <f t="shared" si="0"/>
        <v>18</v>
      </c>
      <c r="K36" s="50" t="str">
        <f t="shared" si="1"/>
        <v>X</v>
      </c>
      <c r="L36" s="41" t="str">
        <f t="shared" si="2"/>
        <v>X</v>
      </c>
    </row>
    <row r="37" spans="3:17" ht="15" thickTop="1" x14ac:dyDescent="0.35">
      <c r="C37" s="85" t="s">
        <v>75</v>
      </c>
      <c r="D37" s="96" t="s">
        <v>43</v>
      </c>
      <c r="E37" s="97" t="s">
        <v>43</v>
      </c>
      <c r="F37" s="98">
        <v>42</v>
      </c>
      <c r="H37" s="46"/>
      <c r="I37" s="47">
        <v>36</v>
      </c>
      <c r="J37" s="46">
        <f t="shared" si="0"/>
        <v>11</v>
      </c>
      <c r="K37" s="49" t="str">
        <f t="shared" si="1"/>
        <v>X</v>
      </c>
      <c r="L37" s="47" t="str">
        <f t="shared" si="2"/>
        <v>X</v>
      </c>
    </row>
    <row r="38" spans="3:17" x14ac:dyDescent="0.35">
      <c r="C38" s="87" t="s">
        <v>97</v>
      </c>
      <c r="D38" s="99" t="s">
        <v>44</v>
      </c>
      <c r="E38" s="100" t="s">
        <v>44</v>
      </c>
      <c r="F38" s="101">
        <v>1</v>
      </c>
      <c r="H38" s="46"/>
      <c r="I38" s="47">
        <v>37</v>
      </c>
      <c r="J38" s="46">
        <f t="shared" si="0"/>
        <v>20</v>
      </c>
      <c r="K38" s="49" t="str">
        <f t="shared" si="1"/>
        <v>X</v>
      </c>
      <c r="L38" s="47" t="str">
        <f t="shared" si="2"/>
        <v>X</v>
      </c>
    </row>
    <row r="39" spans="3:17" x14ac:dyDescent="0.35">
      <c r="C39" s="85" t="s">
        <v>10</v>
      </c>
      <c r="D39" s="96" t="s">
        <v>45</v>
      </c>
      <c r="E39" s="97" t="s">
        <v>10</v>
      </c>
      <c r="F39" s="98">
        <v>21</v>
      </c>
      <c r="H39" s="46"/>
      <c r="I39" s="47">
        <v>38</v>
      </c>
      <c r="J39" s="46">
        <f t="shared" si="0"/>
        <v>3</v>
      </c>
      <c r="K39" s="49" t="str">
        <f t="shared" si="1"/>
        <v>X</v>
      </c>
      <c r="L39" s="47" t="str">
        <f t="shared" si="2"/>
        <v>X</v>
      </c>
    </row>
    <row r="40" spans="3:17" x14ac:dyDescent="0.35">
      <c r="C40" s="87" t="s">
        <v>76</v>
      </c>
      <c r="D40" s="99" t="s">
        <v>46</v>
      </c>
      <c r="E40" s="100" t="s">
        <v>46</v>
      </c>
      <c r="F40" s="101">
        <v>40</v>
      </c>
      <c r="H40" s="46"/>
      <c r="I40" s="47">
        <v>39</v>
      </c>
      <c r="J40" s="46">
        <f t="shared" si="0"/>
        <v>22</v>
      </c>
      <c r="K40" s="49" t="str">
        <f t="shared" si="1"/>
        <v>X</v>
      </c>
      <c r="L40" s="47" t="str">
        <f t="shared" si="2"/>
        <v>X</v>
      </c>
    </row>
    <row r="41" spans="3:17" x14ac:dyDescent="0.35">
      <c r="C41" s="85" t="s">
        <v>82</v>
      </c>
      <c r="D41" s="96" t="s">
        <v>83</v>
      </c>
      <c r="E41" s="97" t="s">
        <v>82</v>
      </c>
      <c r="F41" s="98">
        <v>33</v>
      </c>
      <c r="H41" s="46"/>
      <c r="I41" s="47">
        <v>40</v>
      </c>
      <c r="J41" s="46">
        <f t="shared" si="0"/>
        <v>39</v>
      </c>
      <c r="K41" s="49" t="str">
        <f t="shared" si="1"/>
        <v>X</v>
      </c>
      <c r="L41" s="47" t="str">
        <f t="shared" si="2"/>
        <v>X</v>
      </c>
    </row>
    <row r="42" spans="3:17" ht="15" thickBot="1" x14ac:dyDescent="0.4">
      <c r="C42" s="87" t="s">
        <v>77</v>
      </c>
      <c r="D42" s="99" t="s">
        <v>47</v>
      </c>
      <c r="E42" s="100" t="s">
        <v>47</v>
      </c>
      <c r="F42" s="101">
        <v>15</v>
      </c>
      <c r="H42" s="46"/>
      <c r="I42" s="47">
        <v>41</v>
      </c>
      <c r="J42" s="46">
        <f t="shared" si="0"/>
        <v>32</v>
      </c>
      <c r="K42" s="49" t="str">
        <f t="shared" si="1"/>
        <v>X</v>
      </c>
      <c r="L42" s="47" t="str">
        <f t="shared" si="2"/>
        <v>X</v>
      </c>
    </row>
    <row r="43" spans="3:17" ht="15.5" thickTop="1" thickBot="1" x14ac:dyDescent="0.4">
      <c r="C43" s="108" t="str">
        <f>E37</f>
        <v>(1) Alabama</v>
      </c>
      <c r="D43" s="109" t="str">
        <f>E38</f>
        <v>(2) Clemson</v>
      </c>
      <c r="E43" s="110" t="s">
        <v>43</v>
      </c>
      <c r="F43" s="111">
        <v>30</v>
      </c>
      <c r="H43" s="46"/>
      <c r="I43" s="41">
        <v>42</v>
      </c>
      <c r="J43" s="42">
        <f t="shared" si="0"/>
        <v>36</v>
      </c>
      <c r="K43" s="50" t="str">
        <f t="shared" si="1"/>
        <v>X</v>
      </c>
      <c r="L43" s="41" t="str">
        <f t="shared" si="2"/>
        <v>X</v>
      </c>
    </row>
    <row r="44" spans="3:17" ht="15" thickTop="1" x14ac:dyDescent="0.35">
      <c r="C44" s="46"/>
      <c r="D44" s="46"/>
      <c r="E44" s="46"/>
      <c r="F44" s="46"/>
    </row>
    <row r="45" spans="3:17" x14ac:dyDescent="0.35">
      <c r="C45" s="46"/>
      <c r="D45" s="46"/>
      <c r="E45" s="46"/>
      <c r="F45" s="46"/>
    </row>
    <row r="46" spans="3:17" x14ac:dyDescent="0.35">
      <c r="C46" s="46"/>
      <c r="D46" s="46"/>
      <c r="E46" s="46"/>
      <c r="F46" s="46"/>
    </row>
    <row r="47" spans="3:17" x14ac:dyDescent="0.35">
      <c r="C47" s="46"/>
      <c r="D47" s="46"/>
      <c r="E47" s="46"/>
      <c r="F47" s="46"/>
    </row>
    <row r="48" spans="3:17" x14ac:dyDescent="0.35">
      <c r="C48" s="46"/>
      <c r="D48" s="46"/>
      <c r="E48" s="46"/>
      <c r="F48" s="46"/>
    </row>
  </sheetData>
  <mergeCells count="2">
    <mergeCell ref="N3:O4"/>
    <mergeCell ref="P3:Q4"/>
  </mergeCells>
  <conditionalFormatting sqref="F2:F43">
    <cfRule type="duplicateValues" dxfId="37" priority="1"/>
  </conditionalFormatting>
  <conditionalFormatting sqref="F2:F11">
    <cfRule type="duplicateValues" dxfId="36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>
      <selection activeCell="G34" sqref="G34:G42"/>
    </sheetView>
  </sheetViews>
  <sheetFormatPr defaultColWidth="8.81640625" defaultRowHeight="14.5" x14ac:dyDescent="0.35"/>
  <cols>
    <col min="1" max="2" width="8.81640625" style="68"/>
    <col min="3" max="5" width="23.1796875" style="68" customWidth="1"/>
    <col min="6" max="6" width="14.36328125" style="68" customWidth="1"/>
    <col min="7" max="8" width="8.81640625" style="68"/>
    <col min="9" max="9" width="19" style="68" bestFit="1" customWidth="1"/>
    <col min="10" max="10" width="6.453125" style="68" hidden="1" customWidth="1"/>
    <col min="11" max="11" width="8.6328125" style="68" hidden="1" customWidth="1"/>
    <col min="12" max="12" width="8.81640625" style="68"/>
    <col min="13" max="13" width="9.1796875" style="68" customWidth="1"/>
    <col min="14" max="14" width="9.6328125" style="68" bestFit="1" customWidth="1"/>
    <col min="15" max="15" width="8.81640625" style="68" customWidth="1"/>
    <col min="16" max="16" width="8.81640625" style="68"/>
    <col min="17" max="17" width="12.453125" style="68" customWidth="1"/>
    <col min="18" max="20" width="8.81640625" style="68"/>
    <col min="21" max="21" width="8.6328125" style="68" customWidth="1"/>
    <col min="22" max="16384" width="8.81640625" style="68"/>
  </cols>
  <sheetData>
    <row r="1" spans="1:18" ht="15.5" thickTop="1" thickBot="1" x14ac:dyDescent="0.4">
      <c r="A1" s="68" t="s">
        <v>4</v>
      </c>
      <c r="C1" s="89" t="s">
        <v>5</v>
      </c>
      <c r="D1" s="90" t="s">
        <v>78</v>
      </c>
      <c r="E1" s="91" t="s">
        <v>2</v>
      </c>
      <c r="F1" s="92" t="s">
        <v>3</v>
      </c>
      <c r="I1" s="72" t="s">
        <v>6</v>
      </c>
      <c r="J1" s="72"/>
      <c r="K1" s="72"/>
      <c r="L1" s="72"/>
      <c r="O1" s="73"/>
      <c r="P1" s="73"/>
    </row>
    <row r="2" spans="1:18" ht="15.5" thickTop="1" thickBot="1" x14ac:dyDescent="0.4">
      <c r="B2" s="238" t="s">
        <v>102</v>
      </c>
      <c r="C2" s="84" t="s">
        <v>48</v>
      </c>
      <c r="D2" s="93" t="s">
        <v>91</v>
      </c>
      <c r="E2" s="94" t="s">
        <v>48</v>
      </c>
      <c r="F2" s="95">
        <v>1</v>
      </c>
      <c r="I2" s="69">
        <v>1</v>
      </c>
      <c r="J2" s="68">
        <f>MATCH(I2,$F$2:$F$43,0)</f>
        <v>1</v>
      </c>
      <c r="K2" s="70" t="str">
        <f>IF(J2&gt;=0,"X","")</f>
        <v>X</v>
      </c>
      <c r="L2" s="69" t="str">
        <f>IFERROR(K2,"Unused")</f>
        <v>X</v>
      </c>
      <c r="O2" s="74"/>
      <c r="P2" s="74"/>
    </row>
    <row r="3" spans="1:18" x14ac:dyDescent="0.35">
      <c r="B3" s="239"/>
      <c r="C3" s="85" t="s">
        <v>49</v>
      </c>
      <c r="D3" s="96" t="s">
        <v>14</v>
      </c>
      <c r="E3" s="97" t="s">
        <v>14</v>
      </c>
      <c r="F3" s="98">
        <v>3</v>
      </c>
      <c r="I3" s="69">
        <v>2</v>
      </c>
      <c r="J3" s="68">
        <f t="shared" ref="J3:J43" si="0">MATCH(I3,$F$2:$F$43,0)</f>
        <v>42</v>
      </c>
      <c r="K3" s="70" t="str">
        <f t="shared" ref="K3:K43" si="1">IF(J3&gt;=0,"X","")</f>
        <v>X</v>
      </c>
      <c r="L3" s="69" t="str">
        <f t="shared" ref="L3:L43" si="2">IFERROR(K3,"Unused")</f>
        <v>X</v>
      </c>
      <c r="N3" s="232" t="s">
        <v>8</v>
      </c>
      <c r="O3" s="233"/>
      <c r="P3" s="233" t="s">
        <v>115</v>
      </c>
      <c r="Q3" s="236"/>
    </row>
    <row r="4" spans="1:18" ht="15" thickBot="1" x14ac:dyDescent="0.4">
      <c r="B4" s="239"/>
      <c r="C4" s="87" t="s">
        <v>50</v>
      </c>
      <c r="D4" s="99" t="s">
        <v>90</v>
      </c>
      <c r="E4" s="100" t="s">
        <v>90</v>
      </c>
      <c r="F4" s="101">
        <v>5</v>
      </c>
      <c r="I4" s="69">
        <v>3</v>
      </c>
      <c r="J4" s="68">
        <f t="shared" si="0"/>
        <v>2</v>
      </c>
      <c r="K4" s="70" t="str">
        <f t="shared" si="1"/>
        <v>X</v>
      </c>
      <c r="L4" s="69" t="str">
        <f t="shared" si="2"/>
        <v>X</v>
      </c>
      <c r="N4" s="234"/>
      <c r="O4" s="235"/>
      <c r="P4" s="235"/>
      <c r="Q4" s="237"/>
    </row>
    <row r="5" spans="1:18" x14ac:dyDescent="0.35">
      <c r="B5" s="239"/>
      <c r="C5" s="85" t="s">
        <v>92</v>
      </c>
      <c r="D5" s="96" t="s">
        <v>15</v>
      </c>
      <c r="E5" s="97" t="s">
        <v>92</v>
      </c>
      <c r="F5" s="98">
        <v>7</v>
      </c>
      <c r="I5" s="69">
        <v>4</v>
      </c>
      <c r="J5" s="68">
        <f t="shared" si="0"/>
        <v>9</v>
      </c>
      <c r="K5" s="70" t="str">
        <f t="shared" si="1"/>
        <v>X</v>
      </c>
      <c r="L5" s="69" t="str">
        <f t="shared" si="2"/>
        <v>X</v>
      </c>
    </row>
    <row r="6" spans="1:18" x14ac:dyDescent="0.35">
      <c r="B6" s="239"/>
      <c r="C6" s="87" t="s">
        <v>51</v>
      </c>
      <c r="D6" s="99" t="s">
        <v>89</v>
      </c>
      <c r="E6" s="100" t="s">
        <v>51</v>
      </c>
      <c r="F6" s="101">
        <v>10</v>
      </c>
      <c r="H6" s="75"/>
      <c r="I6" s="76">
        <v>5</v>
      </c>
      <c r="J6" s="75">
        <f t="shared" si="0"/>
        <v>3</v>
      </c>
      <c r="K6" s="78" t="str">
        <f t="shared" si="1"/>
        <v>X</v>
      </c>
      <c r="L6" s="76" t="str">
        <f t="shared" si="2"/>
        <v>X</v>
      </c>
    </row>
    <row r="7" spans="1:18" x14ac:dyDescent="0.35">
      <c r="B7" s="239"/>
      <c r="C7" s="85" t="s">
        <v>52</v>
      </c>
      <c r="D7" s="96" t="s">
        <v>16</v>
      </c>
      <c r="E7" s="97" t="s">
        <v>52</v>
      </c>
      <c r="F7" s="98">
        <v>8</v>
      </c>
      <c r="H7" s="75"/>
      <c r="I7" s="76">
        <v>6</v>
      </c>
      <c r="J7" s="75">
        <f t="shared" si="0"/>
        <v>14</v>
      </c>
      <c r="K7" s="78" t="str">
        <f t="shared" si="1"/>
        <v>X</v>
      </c>
      <c r="L7" s="76" t="str">
        <f t="shared" si="2"/>
        <v>X</v>
      </c>
    </row>
    <row r="8" spans="1:18" ht="15" thickBot="1" x14ac:dyDescent="0.4">
      <c r="B8" s="239"/>
      <c r="C8" s="87" t="s">
        <v>53</v>
      </c>
      <c r="D8" s="99" t="s">
        <v>17</v>
      </c>
      <c r="E8" s="100" t="s">
        <v>53</v>
      </c>
      <c r="F8" s="101">
        <v>19</v>
      </c>
      <c r="H8" s="75"/>
      <c r="I8" s="71">
        <v>7</v>
      </c>
      <c r="J8" s="72">
        <f t="shared" si="0"/>
        <v>4</v>
      </c>
      <c r="K8" s="79" t="str">
        <f t="shared" si="1"/>
        <v>X</v>
      </c>
      <c r="L8" s="71" t="str">
        <f t="shared" si="2"/>
        <v>X</v>
      </c>
    </row>
    <row r="9" spans="1:18" ht="15" thickTop="1" x14ac:dyDescent="0.35">
      <c r="B9" s="239"/>
      <c r="C9" s="85" t="s">
        <v>54</v>
      </c>
      <c r="D9" s="96" t="s">
        <v>81</v>
      </c>
      <c r="E9" s="97" t="s">
        <v>54</v>
      </c>
      <c r="F9" s="98">
        <v>9</v>
      </c>
      <c r="H9" s="75"/>
      <c r="I9" s="76">
        <v>8</v>
      </c>
      <c r="J9" s="75">
        <f t="shared" si="0"/>
        <v>6</v>
      </c>
      <c r="K9" s="78" t="str">
        <f t="shared" si="1"/>
        <v>X</v>
      </c>
      <c r="L9" s="76" t="str">
        <f t="shared" si="2"/>
        <v>X</v>
      </c>
    </row>
    <row r="10" spans="1:18" x14ac:dyDescent="0.35">
      <c r="B10" s="239"/>
      <c r="C10" s="87" t="s">
        <v>55</v>
      </c>
      <c r="D10" s="99" t="s">
        <v>18</v>
      </c>
      <c r="E10" s="100" t="s">
        <v>55</v>
      </c>
      <c r="F10" s="101">
        <v>4</v>
      </c>
      <c r="H10" s="75"/>
      <c r="I10" s="76">
        <v>9</v>
      </c>
      <c r="J10" s="75">
        <f t="shared" si="0"/>
        <v>8</v>
      </c>
      <c r="K10" s="78" t="str">
        <f t="shared" si="1"/>
        <v>X</v>
      </c>
      <c r="L10" s="76" t="str">
        <f t="shared" si="2"/>
        <v>X</v>
      </c>
      <c r="R10" s="68" t="s">
        <v>4</v>
      </c>
    </row>
    <row r="11" spans="1:18" x14ac:dyDescent="0.35">
      <c r="B11" s="239"/>
      <c r="C11" s="85" t="s">
        <v>98</v>
      </c>
      <c r="D11" s="96" t="s">
        <v>19</v>
      </c>
      <c r="E11" s="97" t="s">
        <v>19</v>
      </c>
      <c r="F11" s="98">
        <v>17</v>
      </c>
      <c r="H11" s="75"/>
      <c r="I11" s="76">
        <v>10</v>
      </c>
      <c r="J11" s="75">
        <f t="shared" si="0"/>
        <v>5</v>
      </c>
      <c r="K11" s="78" t="str">
        <f t="shared" si="1"/>
        <v>X</v>
      </c>
      <c r="L11" s="76" t="str">
        <f t="shared" si="2"/>
        <v>X</v>
      </c>
    </row>
    <row r="12" spans="1:18" x14ac:dyDescent="0.35">
      <c r="B12" s="239"/>
      <c r="C12" s="87" t="s">
        <v>56</v>
      </c>
      <c r="D12" s="99" t="s">
        <v>20</v>
      </c>
      <c r="E12" s="100" t="s">
        <v>56</v>
      </c>
      <c r="F12" s="101">
        <v>35</v>
      </c>
      <c r="H12" s="75"/>
      <c r="I12" s="76">
        <v>11</v>
      </c>
      <c r="J12" s="75">
        <f t="shared" si="0"/>
        <v>40</v>
      </c>
      <c r="K12" s="78" t="str">
        <f t="shared" si="1"/>
        <v>X</v>
      </c>
      <c r="L12" s="76" t="str">
        <f t="shared" si="2"/>
        <v>X</v>
      </c>
    </row>
    <row r="13" spans="1:18" x14ac:dyDescent="0.35">
      <c r="B13" s="239"/>
      <c r="C13" s="85" t="s">
        <v>57</v>
      </c>
      <c r="D13" s="96" t="s">
        <v>21</v>
      </c>
      <c r="E13" s="97" t="s">
        <v>21</v>
      </c>
      <c r="F13" s="98">
        <v>32</v>
      </c>
      <c r="H13" s="75"/>
      <c r="I13" s="76">
        <v>12</v>
      </c>
      <c r="J13" s="75">
        <f t="shared" si="0"/>
        <v>17</v>
      </c>
      <c r="K13" s="78" t="str">
        <f t="shared" si="1"/>
        <v>X</v>
      </c>
      <c r="L13" s="76" t="str">
        <f t="shared" si="2"/>
        <v>X</v>
      </c>
    </row>
    <row r="14" spans="1:18" ht="15" thickBot="1" x14ac:dyDescent="0.4">
      <c r="B14" s="240"/>
      <c r="C14" s="87" t="s">
        <v>58</v>
      </c>
      <c r="D14" s="99" t="s">
        <v>22</v>
      </c>
      <c r="E14" s="100" t="s">
        <v>58</v>
      </c>
      <c r="F14" s="101">
        <v>30</v>
      </c>
      <c r="H14" s="75"/>
      <c r="I14" s="76">
        <v>13</v>
      </c>
      <c r="J14" s="75">
        <f t="shared" si="0"/>
        <v>20</v>
      </c>
      <c r="K14" s="78" t="str">
        <f t="shared" si="1"/>
        <v>X</v>
      </c>
      <c r="L14" s="76" t="str">
        <f t="shared" si="2"/>
        <v>X</v>
      </c>
      <c r="Q14" s="68" t="s">
        <v>4</v>
      </c>
    </row>
    <row r="15" spans="1:18" ht="15" thickBot="1" x14ac:dyDescent="0.4">
      <c r="B15" s="238" t="s">
        <v>103</v>
      </c>
      <c r="C15" s="102" t="s">
        <v>59</v>
      </c>
      <c r="D15" s="103" t="s">
        <v>23</v>
      </c>
      <c r="E15" s="104" t="s">
        <v>59</v>
      </c>
      <c r="F15" s="105">
        <v>6</v>
      </c>
      <c r="H15" s="75"/>
      <c r="I15" s="71">
        <v>14</v>
      </c>
      <c r="J15" s="72">
        <f t="shared" si="0"/>
        <v>39</v>
      </c>
      <c r="K15" s="79" t="str">
        <f t="shared" si="1"/>
        <v>X</v>
      </c>
      <c r="L15" s="71" t="str">
        <f t="shared" si="2"/>
        <v>X</v>
      </c>
    </row>
    <row r="16" spans="1:18" ht="15" thickTop="1" x14ac:dyDescent="0.35">
      <c r="B16" s="239"/>
      <c r="C16" s="87" t="s">
        <v>60</v>
      </c>
      <c r="D16" s="99" t="s">
        <v>88</v>
      </c>
      <c r="E16" s="100" t="s">
        <v>60</v>
      </c>
      <c r="F16" s="101">
        <v>31</v>
      </c>
      <c r="H16" s="75"/>
      <c r="I16" s="76">
        <v>15</v>
      </c>
      <c r="J16" s="75">
        <f t="shared" si="0"/>
        <v>16</v>
      </c>
      <c r="K16" s="78" t="str">
        <f t="shared" si="1"/>
        <v>X</v>
      </c>
      <c r="L16" s="76" t="str">
        <f t="shared" si="2"/>
        <v>X</v>
      </c>
    </row>
    <row r="17" spans="1:12" x14ac:dyDescent="0.35">
      <c r="B17" s="239"/>
      <c r="C17" s="85" t="s">
        <v>61</v>
      </c>
      <c r="D17" s="96" t="s">
        <v>24</v>
      </c>
      <c r="E17" s="97" t="s">
        <v>61</v>
      </c>
      <c r="F17" s="98">
        <v>15</v>
      </c>
      <c r="H17" s="75"/>
      <c r="I17" s="76">
        <v>16</v>
      </c>
      <c r="J17" s="75">
        <f t="shared" si="0"/>
        <v>38</v>
      </c>
      <c r="K17" s="78" t="str">
        <f t="shared" si="1"/>
        <v>X</v>
      </c>
      <c r="L17" s="76" t="str">
        <f t="shared" si="2"/>
        <v>X</v>
      </c>
    </row>
    <row r="18" spans="1:12" x14ac:dyDescent="0.35">
      <c r="B18" s="239"/>
      <c r="C18" s="87" t="s">
        <v>62</v>
      </c>
      <c r="D18" s="99" t="s">
        <v>25</v>
      </c>
      <c r="E18" s="100" t="s">
        <v>62</v>
      </c>
      <c r="F18" s="101">
        <v>12</v>
      </c>
      <c r="H18" s="75"/>
      <c r="I18" s="76">
        <v>17</v>
      </c>
      <c r="J18" s="75">
        <f t="shared" si="0"/>
        <v>10</v>
      </c>
      <c r="K18" s="78" t="str">
        <f t="shared" si="1"/>
        <v>X</v>
      </c>
      <c r="L18" s="76" t="str">
        <f t="shared" si="2"/>
        <v>X</v>
      </c>
    </row>
    <row r="19" spans="1:12" x14ac:dyDescent="0.35">
      <c r="B19" s="239"/>
      <c r="C19" s="85" t="s">
        <v>63</v>
      </c>
      <c r="D19" s="96" t="s">
        <v>26</v>
      </c>
      <c r="E19" s="97" t="s">
        <v>63</v>
      </c>
      <c r="F19" s="98">
        <v>33</v>
      </c>
      <c r="H19" s="75"/>
      <c r="I19" s="76">
        <v>18</v>
      </c>
      <c r="J19" s="75">
        <f t="shared" si="0"/>
        <v>31</v>
      </c>
      <c r="K19" s="78" t="str">
        <f t="shared" si="1"/>
        <v>X</v>
      </c>
      <c r="L19" s="76" t="str">
        <f t="shared" si="2"/>
        <v>X</v>
      </c>
    </row>
    <row r="20" spans="1:12" x14ac:dyDescent="0.35">
      <c r="B20" s="239"/>
      <c r="C20" s="87" t="s">
        <v>64</v>
      </c>
      <c r="D20" s="99" t="s">
        <v>27</v>
      </c>
      <c r="E20" s="100" t="s">
        <v>64</v>
      </c>
      <c r="F20" s="101">
        <v>37</v>
      </c>
      <c r="H20" s="75"/>
      <c r="I20" s="76">
        <v>19</v>
      </c>
      <c r="J20" s="75">
        <f t="shared" si="0"/>
        <v>7</v>
      </c>
      <c r="K20" s="78" t="str">
        <f t="shared" si="1"/>
        <v>X</v>
      </c>
      <c r="L20" s="76" t="str">
        <f t="shared" si="2"/>
        <v>X</v>
      </c>
    </row>
    <row r="21" spans="1:12" x14ac:dyDescent="0.35">
      <c r="B21" s="239"/>
      <c r="C21" s="85" t="s">
        <v>93</v>
      </c>
      <c r="D21" s="96" t="s">
        <v>28</v>
      </c>
      <c r="E21" s="97" t="s">
        <v>28</v>
      </c>
      <c r="F21" s="98">
        <v>13</v>
      </c>
      <c r="H21" s="75"/>
      <c r="I21" s="76">
        <v>20</v>
      </c>
      <c r="J21" s="75">
        <f t="shared" si="0"/>
        <v>32</v>
      </c>
      <c r="K21" s="78" t="str">
        <f t="shared" si="1"/>
        <v>X</v>
      </c>
      <c r="L21" s="76" t="str">
        <f t="shared" si="2"/>
        <v>X</v>
      </c>
    </row>
    <row r="22" spans="1:12" ht="15" thickBot="1" x14ac:dyDescent="0.4">
      <c r="B22" s="239"/>
      <c r="C22" s="87" t="s">
        <v>65</v>
      </c>
      <c r="D22" s="99" t="s">
        <v>87</v>
      </c>
      <c r="E22" s="100" t="s">
        <v>87</v>
      </c>
      <c r="F22" s="101">
        <v>34</v>
      </c>
      <c r="H22" s="75"/>
      <c r="I22" s="71">
        <v>21</v>
      </c>
      <c r="J22" s="72">
        <f t="shared" si="0"/>
        <v>29</v>
      </c>
      <c r="K22" s="79" t="str">
        <f t="shared" si="1"/>
        <v>X</v>
      </c>
      <c r="L22" s="71" t="str">
        <f t="shared" si="2"/>
        <v>X</v>
      </c>
    </row>
    <row r="23" spans="1:12" ht="15" thickTop="1" x14ac:dyDescent="0.35">
      <c r="B23" s="239"/>
      <c r="C23" s="85" t="s">
        <v>66</v>
      </c>
      <c r="D23" s="96" t="s">
        <v>29</v>
      </c>
      <c r="E23" s="97" t="s">
        <v>29</v>
      </c>
      <c r="F23" s="98">
        <v>36</v>
      </c>
      <c r="H23" s="75"/>
      <c r="I23" s="76">
        <v>22</v>
      </c>
      <c r="J23" s="75">
        <f t="shared" si="0"/>
        <v>26</v>
      </c>
      <c r="K23" s="78" t="str">
        <f t="shared" si="1"/>
        <v>X</v>
      </c>
      <c r="L23" s="76" t="str">
        <f t="shared" si="2"/>
        <v>X</v>
      </c>
    </row>
    <row r="24" spans="1:12" x14ac:dyDescent="0.35">
      <c r="B24" s="239"/>
      <c r="C24" s="87" t="s">
        <v>80</v>
      </c>
      <c r="D24" s="99" t="s">
        <v>30</v>
      </c>
      <c r="E24" s="100" t="s">
        <v>30</v>
      </c>
      <c r="F24" s="101">
        <v>41</v>
      </c>
      <c r="H24" s="75"/>
      <c r="I24" s="76">
        <v>23</v>
      </c>
      <c r="J24" s="75">
        <f t="shared" si="0"/>
        <v>25</v>
      </c>
      <c r="K24" s="78" t="str">
        <f t="shared" si="1"/>
        <v>X</v>
      </c>
      <c r="L24" s="76" t="str">
        <f t="shared" si="2"/>
        <v>X</v>
      </c>
    </row>
    <row r="25" spans="1:12" x14ac:dyDescent="0.35">
      <c r="B25" s="239"/>
      <c r="C25" s="85" t="s">
        <v>67</v>
      </c>
      <c r="D25" s="96" t="s">
        <v>31</v>
      </c>
      <c r="E25" s="97" t="s">
        <v>31</v>
      </c>
      <c r="F25" s="98">
        <v>39</v>
      </c>
      <c r="H25" s="75"/>
      <c r="I25" s="76">
        <v>24</v>
      </c>
      <c r="J25" s="75">
        <f t="shared" si="0"/>
        <v>30</v>
      </c>
      <c r="K25" s="78" t="str">
        <f t="shared" si="1"/>
        <v>X</v>
      </c>
      <c r="L25" s="76" t="str">
        <f t="shared" si="2"/>
        <v>X</v>
      </c>
    </row>
    <row r="26" spans="1:12" x14ac:dyDescent="0.35">
      <c r="B26" s="239"/>
      <c r="C26" s="87" t="s">
        <v>94</v>
      </c>
      <c r="D26" s="99" t="s">
        <v>32</v>
      </c>
      <c r="E26" s="100" t="s">
        <v>94</v>
      </c>
      <c r="F26" s="101">
        <v>23</v>
      </c>
      <c r="H26" s="75"/>
      <c r="I26" s="76">
        <v>25</v>
      </c>
      <c r="J26" s="75">
        <f t="shared" si="0"/>
        <v>33</v>
      </c>
      <c r="K26" s="78" t="str">
        <f t="shared" si="1"/>
        <v>X</v>
      </c>
      <c r="L26" s="76" t="str">
        <f t="shared" si="2"/>
        <v>X</v>
      </c>
    </row>
    <row r="27" spans="1:12" x14ac:dyDescent="0.35">
      <c r="B27" s="239"/>
      <c r="C27" s="85" t="s">
        <v>68</v>
      </c>
      <c r="D27" s="96" t="s">
        <v>33</v>
      </c>
      <c r="E27" s="97" t="s">
        <v>68</v>
      </c>
      <c r="F27" s="98">
        <v>22</v>
      </c>
      <c r="H27" s="75"/>
      <c r="I27" s="76">
        <v>26</v>
      </c>
      <c r="J27" s="75">
        <f t="shared" si="0"/>
        <v>35</v>
      </c>
      <c r="K27" s="78" t="str">
        <f t="shared" si="1"/>
        <v>X</v>
      </c>
      <c r="L27" s="76" t="str">
        <f t="shared" si="2"/>
        <v>X</v>
      </c>
    </row>
    <row r="28" spans="1:12" x14ac:dyDescent="0.35">
      <c r="A28" s="77"/>
      <c r="B28" s="241"/>
      <c r="C28" s="87" t="s">
        <v>69</v>
      </c>
      <c r="D28" s="99" t="s">
        <v>34</v>
      </c>
      <c r="E28" s="100" t="s">
        <v>69</v>
      </c>
      <c r="F28" s="101">
        <v>29</v>
      </c>
      <c r="H28" s="75"/>
      <c r="I28" s="76">
        <v>27</v>
      </c>
      <c r="J28" s="75">
        <f t="shared" si="0"/>
        <v>36</v>
      </c>
      <c r="K28" s="78" t="str">
        <f t="shared" si="1"/>
        <v>X</v>
      </c>
      <c r="L28" s="76" t="str">
        <f t="shared" si="2"/>
        <v>X</v>
      </c>
    </row>
    <row r="29" spans="1:12" ht="15" thickBot="1" x14ac:dyDescent="0.4">
      <c r="A29" s="77"/>
      <c r="B29" s="242"/>
      <c r="C29" s="85" t="s">
        <v>95</v>
      </c>
      <c r="D29" s="96" t="s">
        <v>35</v>
      </c>
      <c r="E29" s="97" t="s">
        <v>95</v>
      </c>
      <c r="F29" s="98">
        <v>38</v>
      </c>
      <c r="H29" s="75"/>
      <c r="I29" s="71">
        <v>28</v>
      </c>
      <c r="J29" s="72">
        <f t="shared" si="0"/>
        <v>34</v>
      </c>
      <c r="K29" s="79" t="str">
        <f t="shared" si="1"/>
        <v>X</v>
      </c>
      <c r="L29" s="71" t="str">
        <f t="shared" si="2"/>
        <v>X</v>
      </c>
    </row>
    <row r="30" spans="1:12" x14ac:dyDescent="0.35">
      <c r="B30" s="238" t="s">
        <v>104</v>
      </c>
      <c r="C30" s="106" t="s">
        <v>70</v>
      </c>
      <c r="D30" s="93" t="s">
        <v>36</v>
      </c>
      <c r="E30" s="107" t="s">
        <v>36</v>
      </c>
      <c r="F30" s="95">
        <v>21</v>
      </c>
      <c r="H30" s="75"/>
      <c r="I30" s="76">
        <v>29</v>
      </c>
      <c r="J30" s="75">
        <f t="shared" si="0"/>
        <v>27</v>
      </c>
      <c r="K30" s="78" t="str">
        <f t="shared" si="1"/>
        <v>X</v>
      </c>
      <c r="L30" s="76" t="str">
        <f t="shared" si="2"/>
        <v>X</v>
      </c>
    </row>
    <row r="31" spans="1:12" x14ac:dyDescent="0.35">
      <c r="B31" s="239"/>
      <c r="C31" s="85" t="s">
        <v>71</v>
      </c>
      <c r="D31" s="96" t="s">
        <v>37</v>
      </c>
      <c r="E31" s="97" t="s">
        <v>37</v>
      </c>
      <c r="F31" s="98">
        <v>24</v>
      </c>
      <c r="H31" s="75"/>
      <c r="I31" s="76">
        <v>30</v>
      </c>
      <c r="J31" s="75">
        <f t="shared" si="0"/>
        <v>13</v>
      </c>
      <c r="K31" s="78" t="str">
        <f t="shared" si="1"/>
        <v>X</v>
      </c>
      <c r="L31" s="76" t="str">
        <f t="shared" si="2"/>
        <v>X</v>
      </c>
    </row>
    <row r="32" spans="1:12" x14ac:dyDescent="0.35">
      <c r="B32" s="239"/>
      <c r="C32" s="87" t="s">
        <v>72</v>
      </c>
      <c r="D32" s="99" t="s">
        <v>38</v>
      </c>
      <c r="E32" s="100" t="s">
        <v>38</v>
      </c>
      <c r="F32" s="101">
        <v>18</v>
      </c>
      <c r="H32" s="75"/>
      <c r="I32" s="76">
        <v>31</v>
      </c>
      <c r="J32" s="75">
        <f t="shared" si="0"/>
        <v>15</v>
      </c>
      <c r="K32" s="78" t="str">
        <f t="shared" si="1"/>
        <v>X</v>
      </c>
      <c r="L32" s="76" t="str">
        <f t="shared" si="2"/>
        <v>X</v>
      </c>
    </row>
    <row r="33" spans="2:17" x14ac:dyDescent="0.35">
      <c r="B33" s="239"/>
      <c r="C33" s="85" t="s">
        <v>73</v>
      </c>
      <c r="D33" s="96" t="s">
        <v>39</v>
      </c>
      <c r="E33" s="97" t="s">
        <v>73</v>
      </c>
      <c r="F33" s="98">
        <v>20</v>
      </c>
      <c r="H33" s="75"/>
      <c r="I33" s="76">
        <v>32</v>
      </c>
      <c r="J33" s="75">
        <f t="shared" si="0"/>
        <v>12</v>
      </c>
      <c r="K33" s="78" t="str">
        <f t="shared" si="1"/>
        <v>X</v>
      </c>
      <c r="L33" s="76" t="str">
        <f t="shared" si="2"/>
        <v>X</v>
      </c>
    </row>
    <row r="34" spans="2:17" x14ac:dyDescent="0.35">
      <c r="B34" s="239"/>
      <c r="C34" s="87" t="s">
        <v>96</v>
      </c>
      <c r="D34" s="99" t="s">
        <v>40</v>
      </c>
      <c r="E34" s="100" t="s">
        <v>40</v>
      </c>
      <c r="F34" s="101">
        <v>25</v>
      </c>
      <c r="H34" s="75"/>
      <c r="I34" s="76">
        <v>33</v>
      </c>
      <c r="J34" s="75">
        <f t="shared" si="0"/>
        <v>18</v>
      </c>
      <c r="K34" s="78" t="str">
        <f t="shared" si="1"/>
        <v>X</v>
      </c>
      <c r="L34" s="76" t="str">
        <f t="shared" si="2"/>
        <v>X</v>
      </c>
    </row>
    <row r="35" spans="2:17" x14ac:dyDescent="0.35">
      <c r="B35" s="239"/>
      <c r="C35" s="85" t="s">
        <v>84</v>
      </c>
      <c r="D35" s="96" t="s">
        <v>41</v>
      </c>
      <c r="E35" s="97" t="s">
        <v>41</v>
      </c>
      <c r="F35" s="98">
        <v>28</v>
      </c>
      <c r="H35" s="75"/>
      <c r="I35" s="76">
        <v>34</v>
      </c>
      <c r="J35" s="75">
        <f t="shared" si="0"/>
        <v>21</v>
      </c>
      <c r="K35" s="78" t="str">
        <f t="shared" si="1"/>
        <v>X</v>
      </c>
      <c r="L35" s="76" t="str">
        <f t="shared" si="2"/>
        <v>X</v>
      </c>
      <c r="Q35" s="68" t="s">
        <v>4</v>
      </c>
    </row>
    <row r="36" spans="2:17" ht="15" thickBot="1" x14ac:dyDescent="0.4">
      <c r="B36" s="239"/>
      <c r="C36" s="87" t="s">
        <v>74</v>
      </c>
      <c r="D36" s="99" t="s">
        <v>42</v>
      </c>
      <c r="E36" s="100" t="s">
        <v>74</v>
      </c>
      <c r="F36" s="101">
        <v>26</v>
      </c>
      <c r="H36" s="75"/>
      <c r="I36" s="71">
        <v>35</v>
      </c>
      <c r="J36" s="72">
        <f t="shared" si="0"/>
        <v>11</v>
      </c>
      <c r="K36" s="79" t="str">
        <f t="shared" si="1"/>
        <v>X</v>
      </c>
      <c r="L36" s="71" t="str">
        <f t="shared" si="2"/>
        <v>X</v>
      </c>
    </row>
    <row r="37" spans="2:17" ht="15" thickTop="1" x14ac:dyDescent="0.35">
      <c r="B37" s="239"/>
      <c r="C37" s="85" t="s">
        <v>75</v>
      </c>
      <c r="D37" s="96" t="s">
        <v>43</v>
      </c>
      <c r="E37" s="97" t="s">
        <v>43</v>
      </c>
      <c r="F37" s="98">
        <v>27</v>
      </c>
      <c r="H37" s="75"/>
      <c r="I37" s="76">
        <v>36</v>
      </c>
      <c r="J37" s="75">
        <f t="shared" si="0"/>
        <v>22</v>
      </c>
      <c r="K37" s="78" t="str">
        <f t="shared" si="1"/>
        <v>X</v>
      </c>
      <c r="L37" s="76" t="str">
        <f t="shared" si="2"/>
        <v>X</v>
      </c>
    </row>
    <row r="38" spans="2:17" x14ac:dyDescent="0.35">
      <c r="B38" s="239"/>
      <c r="C38" s="87" t="s">
        <v>97</v>
      </c>
      <c r="D38" s="99" t="s">
        <v>44</v>
      </c>
      <c r="E38" s="100" t="s">
        <v>97</v>
      </c>
      <c r="F38" s="101">
        <v>40</v>
      </c>
      <c r="H38" s="75"/>
      <c r="I38" s="76">
        <v>37</v>
      </c>
      <c r="J38" s="75">
        <f t="shared" si="0"/>
        <v>19</v>
      </c>
      <c r="K38" s="78" t="str">
        <f t="shared" si="1"/>
        <v>X</v>
      </c>
      <c r="L38" s="76" t="str">
        <f t="shared" si="2"/>
        <v>X</v>
      </c>
    </row>
    <row r="39" spans="2:17" x14ac:dyDescent="0.35">
      <c r="B39" s="239"/>
      <c r="C39" s="85" t="s">
        <v>10</v>
      </c>
      <c r="D39" s="96" t="s">
        <v>45</v>
      </c>
      <c r="E39" s="97" t="s">
        <v>10</v>
      </c>
      <c r="F39" s="98">
        <v>16</v>
      </c>
      <c r="H39" s="75"/>
      <c r="I39" s="76">
        <v>38</v>
      </c>
      <c r="J39" s="75">
        <f t="shared" si="0"/>
        <v>28</v>
      </c>
      <c r="K39" s="78" t="str">
        <f t="shared" si="1"/>
        <v>X</v>
      </c>
      <c r="L39" s="76" t="str">
        <f t="shared" si="2"/>
        <v>X</v>
      </c>
    </row>
    <row r="40" spans="2:17" x14ac:dyDescent="0.35">
      <c r="B40" s="239"/>
      <c r="C40" s="87" t="s">
        <v>76</v>
      </c>
      <c r="D40" s="99" t="s">
        <v>46</v>
      </c>
      <c r="E40" s="100" t="s">
        <v>46</v>
      </c>
      <c r="F40" s="101">
        <v>14</v>
      </c>
      <c r="H40" s="75"/>
      <c r="I40" s="76">
        <v>39</v>
      </c>
      <c r="J40" s="75">
        <f t="shared" si="0"/>
        <v>24</v>
      </c>
      <c r="K40" s="78" t="str">
        <f t="shared" si="1"/>
        <v>X</v>
      </c>
      <c r="L40" s="76" t="str">
        <f t="shared" si="2"/>
        <v>X</v>
      </c>
    </row>
    <row r="41" spans="2:17" x14ac:dyDescent="0.35">
      <c r="B41" s="239"/>
      <c r="C41" s="85" t="s">
        <v>82</v>
      </c>
      <c r="D41" s="96" t="s">
        <v>83</v>
      </c>
      <c r="E41" s="97" t="s">
        <v>82</v>
      </c>
      <c r="F41" s="98">
        <v>11</v>
      </c>
      <c r="H41" s="75"/>
      <c r="I41" s="76">
        <v>40</v>
      </c>
      <c r="J41" s="75">
        <f t="shared" si="0"/>
        <v>37</v>
      </c>
      <c r="K41" s="78" t="str">
        <f t="shared" si="1"/>
        <v>X</v>
      </c>
      <c r="L41" s="76" t="str">
        <f t="shared" si="2"/>
        <v>X</v>
      </c>
    </row>
    <row r="42" spans="2:17" ht="15" thickBot="1" x14ac:dyDescent="0.4">
      <c r="B42" s="240"/>
      <c r="C42" s="87" t="s">
        <v>77</v>
      </c>
      <c r="D42" s="99" t="s">
        <v>47</v>
      </c>
      <c r="E42" s="100" t="s">
        <v>47</v>
      </c>
      <c r="F42" s="101">
        <v>42</v>
      </c>
      <c r="H42" s="75"/>
      <c r="I42" s="76">
        <v>41</v>
      </c>
      <c r="J42" s="75">
        <f t="shared" si="0"/>
        <v>23</v>
      </c>
      <c r="K42" s="78" t="str">
        <f t="shared" si="1"/>
        <v>X</v>
      </c>
      <c r="L42" s="76" t="str">
        <f t="shared" si="2"/>
        <v>X</v>
      </c>
    </row>
    <row r="43" spans="2:17" ht="15.5" thickTop="1" thickBot="1" x14ac:dyDescent="0.4">
      <c r="C43" s="108" t="str">
        <f>E37</f>
        <v>(1) Alabama</v>
      </c>
      <c r="D43" s="109" t="str">
        <f>E38</f>
        <v>(3) Ohio State</v>
      </c>
      <c r="E43" s="110" t="s">
        <v>43</v>
      </c>
      <c r="F43" s="111">
        <v>2</v>
      </c>
      <c r="H43" s="75"/>
      <c r="I43" s="71">
        <v>42</v>
      </c>
      <c r="J43" s="72">
        <f t="shared" si="0"/>
        <v>41</v>
      </c>
      <c r="K43" s="79" t="str">
        <f t="shared" si="1"/>
        <v>X</v>
      </c>
      <c r="L43" s="71" t="str">
        <f t="shared" si="2"/>
        <v>X</v>
      </c>
    </row>
    <row r="44" spans="2:17" ht="15" thickTop="1" x14ac:dyDescent="0.35">
      <c r="C44" s="75"/>
      <c r="D44" s="75"/>
      <c r="E44" s="75"/>
      <c r="F44" s="75"/>
    </row>
    <row r="45" spans="2:17" x14ac:dyDescent="0.35">
      <c r="C45" s="75"/>
      <c r="D45" s="75"/>
      <c r="E45" s="75"/>
      <c r="F45" s="75"/>
    </row>
    <row r="46" spans="2:17" x14ac:dyDescent="0.35">
      <c r="C46" s="75"/>
      <c r="D46" s="75"/>
      <c r="E46" s="75"/>
      <c r="F46" s="75"/>
    </row>
    <row r="47" spans="2:17" x14ac:dyDescent="0.35">
      <c r="C47" s="75"/>
      <c r="D47" s="75"/>
      <c r="E47" s="75"/>
      <c r="F47" s="75"/>
    </row>
    <row r="48" spans="2:17" x14ac:dyDescent="0.35">
      <c r="C48" s="75"/>
      <c r="D48" s="75"/>
      <c r="E48" s="75"/>
      <c r="F48" s="75"/>
    </row>
  </sheetData>
  <sheetProtection selectLockedCells="1" selectUnlockedCells="1"/>
  <mergeCells count="5">
    <mergeCell ref="B2:B14"/>
    <mergeCell ref="N3:O4"/>
    <mergeCell ref="P3:Q4"/>
    <mergeCell ref="B15:B29"/>
    <mergeCell ref="B30:B42"/>
  </mergeCells>
  <conditionalFormatting sqref="F2:F43">
    <cfRule type="duplicateValues" dxfId="35" priority="1"/>
  </conditionalFormatting>
  <conditionalFormatting sqref="F2:F11">
    <cfRule type="duplicateValues" dxfId="34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48"/>
  <sheetViews>
    <sheetView zoomScale="50" zoomScaleNormal="50" workbookViewId="0">
      <selection sqref="A1:A1048576"/>
    </sheetView>
  </sheetViews>
  <sheetFormatPr defaultRowHeight="14.5" x14ac:dyDescent="0.35"/>
  <cols>
    <col min="1" max="1" width="5.26953125" customWidth="1"/>
    <col min="3" max="5" width="23.1796875" customWidth="1"/>
    <col min="6" max="6" width="14.26953125" customWidth="1"/>
    <col min="9" max="9" width="19" bestFit="1" customWidth="1"/>
    <col min="10" max="10" width="6.453125" hidden="1" customWidth="1"/>
    <col min="11" max="11" width="8.7265625" hidden="1" customWidth="1"/>
    <col min="13" max="13" width="9.1796875" customWidth="1"/>
    <col min="14" max="14" width="9.7265625" bestFit="1" customWidth="1"/>
    <col min="15" max="15" width="8.90625" customWidth="1"/>
    <col min="17" max="17" width="12.453125" customWidth="1"/>
    <col min="21" max="21" width="8.7265625" customWidth="1"/>
  </cols>
  <sheetData>
    <row r="1" spans="1:18" ht="15" thickBot="1" x14ac:dyDescent="0.4">
      <c r="A1" t="s">
        <v>4</v>
      </c>
      <c r="C1" s="10" t="s">
        <v>5</v>
      </c>
      <c r="D1" s="21" t="s">
        <v>78</v>
      </c>
      <c r="E1" s="14" t="s">
        <v>2</v>
      </c>
      <c r="F1" s="11" t="s">
        <v>3</v>
      </c>
      <c r="I1" s="4" t="s">
        <v>6</v>
      </c>
      <c r="J1" s="4"/>
      <c r="K1" s="4"/>
      <c r="L1" s="4"/>
      <c r="O1" s="5"/>
      <c r="P1" s="5"/>
    </row>
    <row r="2" spans="1:18" ht="15.5" thickTop="1" thickBot="1" x14ac:dyDescent="0.4">
      <c r="B2" s="238" t="s">
        <v>102</v>
      </c>
      <c r="C2" s="10" t="str">
        <f>'Big Board'!B3</f>
        <v>NC Central</v>
      </c>
      <c r="D2" s="12" t="s">
        <v>91</v>
      </c>
      <c r="E2" s="14"/>
      <c r="F2" s="22"/>
      <c r="I2" s="35">
        <v>1</v>
      </c>
      <c r="J2" t="e">
        <f>MATCH(I2,$F$2:$F$43,0)</f>
        <v>#N/A</v>
      </c>
      <c r="K2" s="2" t="e">
        <f>IF(J2&gt;=0,"X","")</f>
        <v>#N/A</v>
      </c>
      <c r="L2" s="35" t="str">
        <f>IFERROR(K2,"Unused")</f>
        <v>Unused</v>
      </c>
      <c r="O2" s="6"/>
      <c r="P2" s="6"/>
    </row>
    <row r="3" spans="1:18" x14ac:dyDescent="0.35">
      <c r="B3" s="239"/>
      <c r="C3" s="10" t="str">
        <f>'Big Board'!B4</f>
        <v>UTSA</v>
      </c>
      <c r="D3" s="13" t="s">
        <v>14</v>
      </c>
      <c r="E3" s="14"/>
      <c r="F3" s="14"/>
      <c r="I3" s="35">
        <v>2</v>
      </c>
      <c r="J3" t="e">
        <f t="shared" ref="J3:J43" si="0">MATCH(I3,$F$2:$F$43,0)</f>
        <v>#N/A</v>
      </c>
      <c r="K3" s="2" t="e">
        <f t="shared" ref="K3:K43" si="1">IF(J3&gt;=0,"X","")</f>
        <v>#N/A</v>
      </c>
      <c r="L3" s="35" t="str">
        <f t="shared" ref="L3:L43" si="2">IFERROR(K3,"Unused")</f>
        <v>Unused</v>
      </c>
      <c r="N3" s="232" t="s">
        <v>8</v>
      </c>
      <c r="O3" s="233"/>
      <c r="P3" s="233"/>
      <c r="Q3" s="236"/>
    </row>
    <row r="4" spans="1:18" ht="15" thickBot="1" x14ac:dyDescent="0.4">
      <c r="B4" s="239"/>
      <c r="C4" s="10" t="str">
        <f>'Big Board'!B5</f>
        <v>Houston</v>
      </c>
      <c r="D4" s="13" t="s">
        <v>90</v>
      </c>
      <c r="E4" s="29"/>
      <c r="F4" s="14"/>
      <c r="I4" s="35">
        <v>3</v>
      </c>
      <c r="J4" t="e">
        <f t="shared" si="0"/>
        <v>#N/A</v>
      </c>
      <c r="K4" s="2" t="e">
        <f t="shared" si="1"/>
        <v>#N/A</v>
      </c>
      <c r="L4" s="35" t="str">
        <f t="shared" si="2"/>
        <v>Unused</v>
      </c>
      <c r="N4" s="234"/>
      <c r="O4" s="235"/>
      <c r="P4" s="235"/>
      <c r="Q4" s="237"/>
    </row>
    <row r="5" spans="1:18" x14ac:dyDescent="0.35">
      <c r="B5" s="239"/>
      <c r="C5" s="21" t="str">
        <f>'Big Board'!B6</f>
        <v>Arkansas State</v>
      </c>
      <c r="D5" s="13" t="s">
        <v>15</v>
      </c>
      <c r="E5" s="14"/>
      <c r="F5" s="29"/>
      <c r="I5" s="35">
        <v>4</v>
      </c>
      <c r="J5" t="e">
        <f t="shared" si="0"/>
        <v>#N/A</v>
      </c>
      <c r="K5" s="2" t="e">
        <f t="shared" si="1"/>
        <v>#N/A</v>
      </c>
      <c r="L5" s="35" t="str">
        <f t="shared" si="2"/>
        <v>Unused</v>
      </c>
    </row>
    <row r="6" spans="1:18" x14ac:dyDescent="0.35">
      <c r="B6" s="239"/>
      <c r="C6" s="21" t="str">
        <f>'Big Board'!B7</f>
        <v>Toledo</v>
      </c>
      <c r="D6" s="13" t="s">
        <v>89</v>
      </c>
      <c r="E6" s="14"/>
      <c r="F6" s="29"/>
      <c r="H6" s="10"/>
      <c r="I6" s="11">
        <v>5</v>
      </c>
      <c r="J6" s="10" t="e">
        <f t="shared" si="0"/>
        <v>#N/A</v>
      </c>
      <c r="K6" s="26" t="e">
        <f t="shared" si="1"/>
        <v>#N/A</v>
      </c>
      <c r="L6" s="11" t="str">
        <f t="shared" si="2"/>
        <v>Unused</v>
      </c>
    </row>
    <row r="7" spans="1:18" x14ac:dyDescent="0.35">
      <c r="B7" s="239"/>
      <c r="C7" s="21" t="str">
        <f>'Big Board'!B8</f>
        <v>Southern Miss</v>
      </c>
      <c r="D7" s="13" t="s">
        <v>16</v>
      </c>
      <c r="E7" s="14"/>
      <c r="F7" s="11"/>
      <c r="H7" s="10"/>
      <c r="I7" s="11">
        <v>6</v>
      </c>
      <c r="J7" s="10" t="e">
        <f t="shared" si="0"/>
        <v>#N/A</v>
      </c>
      <c r="K7" s="26" t="e">
        <f t="shared" si="1"/>
        <v>#N/A</v>
      </c>
      <c r="L7" s="11" t="str">
        <f t="shared" si="2"/>
        <v>Unused</v>
      </c>
    </row>
    <row r="8" spans="1:18" ht="15" thickBot="1" x14ac:dyDescent="0.4">
      <c r="B8" s="239"/>
      <c r="C8" s="21" t="str">
        <f>'Big Board'!B9</f>
        <v>Tulsa</v>
      </c>
      <c r="D8" s="13" t="s">
        <v>17</v>
      </c>
      <c r="E8" s="14"/>
      <c r="F8" s="29"/>
      <c r="H8" s="10"/>
      <c r="I8" s="3">
        <v>7</v>
      </c>
      <c r="J8" s="4" t="e">
        <f t="shared" si="0"/>
        <v>#N/A</v>
      </c>
      <c r="K8" s="27" t="e">
        <f t="shared" si="1"/>
        <v>#N/A</v>
      </c>
      <c r="L8" s="3" t="str">
        <f t="shared" si="2"/>
        <v>Unused</v>
      </c>
    </row>
    <row r="9" spans="1:18" ht="15" thickTop="1" x14ac:dyDescent="0.35">
      <c r="B9" s="239"/>
      <c r="C9" s="21" t="str">
        <f>'Big Board'!B10</f>
        <v>Memphis</v>
      </c>
      <c r="D9" s="13" t="s">
        <v>81</v>
      </c>
      <c r="E9" s="14"/>
      <c r="F9" s="29"/>
      <c r="H9" s="10"/>
      <c r="I9" s="11">
        <v>8</v>
      </c>
      <c r="J9" s="10" t="e">
        <f t="shared" si="0"/>
        <v>#N/A</v>
      </c>
      <c r="K9" s="26" t="e">
        <f t="shared" si="1"/>
        <v>#N/A</v>
      </c>
      <c r="L9" s="11" t="str">
        <f t="shared" si="2"/>
        <v>Unused</v>
      </c>
    </row>
    <row r="10" spans="1:18" x14ac:dyDescent="0.35">
      <c r="B10" s="239"/>
      <c r="C10" s="21" t="str">
        <f>'Big Board'!B11</f>
        <v>BYU</v>
      </c>
      <c r="D10" s="13" t="s">
        <v>18</v>
      </c>
      <c r="E10" s="14"/>
      <c r="F10" s="29"/>
      <c r="H10" s="10"/>
      <c r="I10" s="11">
        <v>9</v>
      </c>
      <c r="J10" s="10" t="e">
        <f t="shared" si="0"/>
        <v>#N/A</v>
      </c>
      <c r="K10" s="26" t="e">
        <f t="shared" si="1"/>
        <v>#N/A</v>
      </c>
      <c r="L10" s="11" t="str">
        <f t="shared" si="2"/>
        <v>Unused</v>
      </c>
      <c r="R10" t="s">
        <v>4</v>
      </c>
    </row>
    <row r="11" spans="1:18" x14ac:dyDescent="0.35">
      <c r="B11" s="239"/>
      <c r="C11" s="21" t="str">
        <f>'Big Board'!B12</f>
        <v>Colorado State</v>
      </c>
      <c r="D11" s="13" t="s">
        <v>19</v>
      </c>
      <c r="E11" s="14"/>
      <c r="F11" s="29"/>
      <c r="H11" s="10"/>
      <c r="I11" s="11">
        <v>10</v>
      </c>
      <c r="J11" s="10" t="e">
        <f t="shared" si="0"/>
        <v>#N/A</v>
      </c>
      <c r="K11" s="26" t="e">
        <f t="shared" si="1"/>
        <v>#N/A</v>
      </c>
      <c r="L11" s="11" t="str">
        <f t="shared" si="2"/>
        <v>Unused</v>
      </c>
    </row>
    <row r="12" spans="1:18" x14ac:dyDescent="0.35">
      <c r="B12" s="239"/>
      <c r="C12" s="21" t="str">
        <f>'Big Board'!B13</f>
        <v>Old Dominion</v>
      </c>
      <c r="D12" s="13" t="s">
        <v>20</v>
      </c>
      <c r="E12" s="14"/>
      <c r="F12" s="29"/>
      <c r="H12" s="10"/>
      <c r="I12" s="11">
        <v>11</v>
      </c>
      <c r="J12" s="10" t="e">
        <f t="shared" si="0"/>
        <v>#N/A</v>
      </c>
      <c r="K12" s="26" t="e">
        <f t="shared" si="1"/>
        <v>#N/A</v>
      </c>
      <c r="L12" s="11" t="str">
        <f t="shared" si="2"/>
        <v>Unused</v>
      </c>
    </row>
    <row r="13" spans="1:18" x14ac:dyDescent="0.35">
      <c r="B13" s="239"/>
      <c r="C13" s="21" t="str">
        <f>'Big Board'!B14</f>
        <v>Louisiana Tech</v>
      </c>
      <c r="D13" s="13" t="s">
        <v>21</v>
      </c>
      <c r="E13" s="14"/>
      <c r="F13" s="29"/>
      <c r="H13" s="10"/>
      <c r="I13" s="11">
        <v>12</v>
      </c>
      <c r="J13" s="10" t="e">
        <f t="shared" si="0"/>
        <v>#N/A</v>
      </c>
      <c r="K13" s="26" t="e">
        <f t="shared" si="1"/>
        <v>#N/A</v>
      </c>
      <c r="L13" s="11" t="str">
        <f t="shared" si="2"/>
        <v>Unused</v>
      </c>
    </row>
    <row r="14" spans="1:18" ht="15" thickBot="1" x14ac:dyDescent="0.4">
      <c r="B14" s="240"/>
      <c r="C14" s="31" t="str">
        <f>'Big Board'!B15</f>
        <v>Ohio</v>
      </c>
      <c r="D14" s="30" t="s">
        <v>22</v>
      </c>
      <c r="E14" s="32"/>
      <c r="F14" s="33"/>
      <c r="H14" s="10"/>
      <c r="I14" s="11">
        <v>13</v>
      </c>
      <c r="J14" s="10" t="e">
        <f t="shared" si="0"/>
        <v>#N/A</v>
      </c>
      <c r="K14" s="26" t="e">
        <f t="shared" si="1"/>
        <v>#N/A</v>
      </c>
      <c r="L14" s="11" t="str">
        <f t="shared" si="2"/>
        <v>Unused</v>
      </c>
      <c r="Q14" t="s">
        <v>4</v>
      </c>
    </row>
    <row r="15" spans="1:18" ht="15" thickBot="1" x14ac:dyDescent="0.4">
      <c r="B15" s="238" t="s">
        <v>103</v>
      </c>
      <c r="C15" s="21" t="str">
        <f>'Big Board'!B16</f>
        <v>Middle Tennessee</v>
      </c>
      <c r="D15" s="13" t="s">
        <v>23</v>
      </c>
      <c r="E15" s="14"/>
      <c r="F15" s="11"/>
      <c r="H15" s="10"/>
      <c r="I15" s="3">
        <v>14</v>
      </c>
      <c r="J15" s="4" t="e">
        <f t="shared" si="0"/>
        <v>#N/A</v>
      </c>
      <c r="K15" s="27" t="e">
        <f t="shared" si="1"/>
        <v>#N/A</v>
      </c>
      <c r="L15" s="3" t="str">
        <f t="shared" si="2"/>
        <v>Unused</v>
      </c>
    </row>
    <row r="16" spans="1:18" ht="15" thickTop="1" x14ac:dyDescent="0.35">
      <c r="B16" s="239"/>
      <c r="C16" s="21" t="str">
        <f>'Big Board'!B17</f>
        <v>Miami (OH)</v>
      </c>
      <c r="D16" s="13" t="s">
        <v>88</v>
      </c>
      <c r="E16" s="29"/>
      <c r="F16" s="29"/>
      <c r="H16" s="10"/>
      <c r="I16" s="11">
        <v>15</v>
      </c>
      <c r="J16" s="10" t="e">
        <f t="shared" si="0"/>
        <v>#N/A</v>
      </c>
      <c r="K16" s="26" t="e">
        <f t="shared" si="1"/>
        <v>#N/A</v>
      </c>
      <c r="L16" s="11" t="str">
        <f t="shared" si="2"/>
        <v>Unused</v>
      </c>
    </row>
    <row r="17" spans="1:12" x14ac:dyDescent="0.35">
      <c r="B17" s="239"/>
      <c r="C17" s="21" t="str">
        <f>'Big Board'!B18</f>
        <v>Boston College</v>
      </c>
      <c r="D17" s="13" t="s">
        <v>24</v>
      </c>
      <c r="E17" s="29"/>
      <c r="F17" s="29"/>
      <c r="H17" s="10"/>
      <c r="I17" s="11">
        <v>16</v>
      </c>
      <c r="J17" s="10" t="e">
        <f t="shared" si="0"/>
        <v>#N/A</v>
      </c>
      <c r="K17" s="26" t="e">
        <f t="shared" si="1"/>
        <v>#N/A</v>
      </c>
      <c r="L17" s="11" t="str">
        <f t="shared" si="2"/>
        <v>Unused</v>
      </c>
    </row>
    <row r="18" spans="1:12" x14ac:dyDescent="0.35">
      <c r="B18" s="239"/>
      <c r="C18" s="21" t="str">
        <f>'Big Board'!B19</f>
        <v>NC State</v>
      </c>
      <c r="D18" s="13" t="s">
        <v>25</v>
      </c>
      <c r="E18" s="29"/>
      <c r="F18" s="29"/>
      <c r="H18" s="10"/>
      <c r="I18" s="11">
        <v>17</v>
      </c>
      <c r="J18" s="10" t="e">
        <f t="shared" si="0"/>
        <v>#N/A</v>
      </c>
      <c r="K18" s="26" t="e">
        <f t="shared" si="1"/>
        <v>#N/A</v>
      </c>
      <c r="L18" s="11" t="str">
        <f t="shared" si="2"/>
        <v>Unused</v>
      </c>
    </row>
    <row r="19" spans="1:12" x14ac:dyDescent="0.35">
      <c r="B19" s="239"/>
      <c r="C19" s="21" t="str">
        <f>'Big Board'!B20</f>
        <v>Army</v>
      </c>
      <c r="D19" s="13" t="s">
        <v>26</v>
      </c>
      <c r="E19" s="14"/>
      <c r="F19" s="29"/>
      <c r="H19" s="10"/>
      <c r="I19" s="11">
        <v>18</v>
      </c>
      <c r="J19" s="10" t="e">
        <f t="shared" si="0"/>
        <v>#N/A</v>
      </c>
      <c r="K19" s="26" t="e">
        <f t="shared" si="1"/>
        <v>#N/A</v>
      </c>
      <c r="L19" s="11" t="str">
        <f t="shared" si="2"/>
        <v>Unused</v>
      </c>
    </row>
    <row r="20" spans="1:12" x14ac:dyDescent="0.35">
      <c r="B20" s="239"/>
      <c r="C20" s="21" t="str">
        <f>'Big Board'!B21</f>
        <v>(24) Temple</v>
      </c>
      <c r="D20" s="13" t="s">
        <v>27</v>
      </c>
      <c r="E20" s="14"/>
      <c r="F20" s="29"/>
      <c r="H20" s="10"/>
      <c r="I20" s="11">
        <v>19</v>
      </c>
      <c r="J20" s="10" t="e">
        <f t="shared" si="0"/>
        <v>#N/A</v>
      </c>
      <c r="K20" s="26" t="e">
        <f t="shared" si="1"/>
        <v>#N/A</v>
      </c>
      <c r="L20" s="11" t="str">
        <f t="shared" si="2"/>
        <v>Unused</v>
      </c>
    </row>
    <row r="21" spans="1:12" x14ac:dyDescent="0.35">
      <c r="B21" s="239"/>
      <c r="C21" s="21" t="str">
        <f>'Big Board'!B22</f>
        <v>Washington State</v>
      </c>
      <c r="D21" s="13" t="s">
        <v>28</v>
      </c>
      <c r="E21" s="14"/>
      <c r="F21" s="29"/>
      <c r="H21" s="10"/>
      <c r="I21" s="11">
        <v>20</v>
      </c>
      <c r="J21" s="10" t="e">
        <f t="shared" si="0"/>
        <v>#N/A</v>
      </c>
      <c r="K21" s="26" t="e">
        <f t="shared" si="1"/>
        <v>#N/A</v>
      </c>
      <c r="L21" s="11" t="str">
        <f t="shared" si="2"/>
        <v>Unused</v>
      </c>
    </row>
    <row r="22" spans="1:12" ht="15" thickBot="1" x14ac:dyDescent="0.4">
      <c r="B22" s="239"/>
      <c r="C22" s="21" t="str">
        <f>'Big Board'!B23</f>
        <v>Baylor</v>
      </c>
      <c r="D22" s="13" t="s">
        <v>87</v>
      </c>
      <c r="E22" s="14"/>
      <c r="F22" s="29"/>
      <c r="H22" s="10"/>
      <c r="I22" s="3">
        <v>21</v>
      </c>
      <c r="J22" s="4" t="e">
        <f t="shared" si="0"/>
        <v>#N/A</v>
      </c>
      <c r="K22" s="27" t="e">
        <f t="shared" si="1"/>
        <v>#N/A</v>
      </c>
      <c r="L22" s="3" t="str">
        <f t="shared" si="2"/>
        <v>Unused</v>
      </c>
    </row>
    <row r="23" spans="1:12" ht="15" thickTop="1" x14ac:dyDescent="0.35">
      <c r="B23" s="239"/>
      <c r="C23" s="21" t="str">
        <f>'Big Board'!B24</f>
        <v>Northwestern</v>
      </c>
      <c r="D23" s="13" t="s">
        <v>29</v>
      </c>
      <c r="E23" s="14"/>
      <c r="F23" s="29"/>
      <c r="H23" s="10"/>
      <c r="I23" s="11">
        <v>22</v>
      </c>
      <c r="J23" s="10" t="e">
        <f t="shared" si="0"/>
        <v>#N/A</v>
      </c>
      <c r="K23" s="26" t="e">
        <f t="shared" si="1"/>
        <v>#N/A</v>
      </c>
      <c r="L23" s="11" t="str">
        <f t="shared" si="2"/>
        <v>Unused</v>
      </c>
    </row>
    <row r="24" spans="1:12" x14ac:dyDescent="0.35">
      <c r="B24" s="239"/>
      <c r="C24" s="21" t="str">
        <f>'Big Board'!B25</f>
        <v>Miami (FL)</v>
      </c>
      <c r="D24" s="13" t="s">
        <v>30</v>
      </c>
      <c r="E24" s="14"/>
      <c r="F24" s="29"/>
      <c r="H24" s="10"/>
      <c r="I24" s="11">
        <v>23</v>
      </c>
      <c r="J24" s="10" t="e">
        <f t="shared" si="0"/>
        <v>#N/A</v>
      </c>
      <c r="K24" s="26" t="e">
        <f t="shared" si="1"/>
        <v>#N/A</v>
      </c>
      <c r="L24" s="11" t="str">
        <f t="shared" si="2"/>
        <v>Unused</v>
      </c>
    </row>
    <row r="25" spans="1:12" x14ac:dyDescent="0.35">
      <c r="B25" s="239"/>
      <c r="C25" s="21" t="str">
        <f>'Big Board'!B26</f>
        <v>Indiana</v>
      </c>
      <c r="D25" s="13" t="s">
        <v>31</v>
      </c>
      <c r="E25" s="14"/>
      <c r="F25" s="29"/>
      <c r="H25" s="10"/>
      <c r="I25" s="11">
        <v>24</v>
      </c>
      <c r="J25" s="10" t="e">
        <f t="shared" si="0"/>
        <v>#N/A</v>
      </c>
      <c r="K25" s="26" t="e">
        <f t="shared" si="1"/>
        <v>#N/A</v>
      </c>
      <c r="L25" s="11" t="str">
        <f t="shared" si="2"/>
        <v>Unused</v>
      </c>
    </row>
    <row r="26" spans="1:12" x14ac:dyDescent="0.35">
      <c r="B26" s="239"/>
      <c r="C26" s="21" t="str">
        <f>'Big Board'!B27</f>
        <v>Kansas State</v>
      </c>
      <c r="D26" s="13" t="s">
        <v>32</v>
      </c>
      <c r="E26" s="14"/>
      <c r="F26" s="29"/>
      <c r="H26" s="10"/>
      <c r="I26" s="11">
        <v>25</v>
      </c>
      <c r="J26" s="10" t="e">
        <f t="shared" si="0"/>
        <v>#N/A</v>
      </c>
      <c r="K26" s="26" t="e">
        <f t="shared" si="1"/>
        <v>#N/A</v>
      </c>
      <c r="L26" s="11" t="str">
        <f t="shared" si="2"/>
        <v>Unused</v>
      </c>
    </row>
    <row r="27" spans="1:12" x14ac:dyDescent="0.35">
      <c r="A27" s="21"/>
      <c r="B27" s="239"/>
      <c r="C27" s="21" t="str">
        <f>'Big Board'!B28</f>
        <v>USF</v>
      </c>
      <c r="D27" s="13" t="s">
        <v>33</v>
      </c>
      <c r="E27" s="14"/>
      <c r="F27" s="29"/>
      <c r="H27" s="10"/>
      <c r="I27" s="11">
        <v>26</v>
      </c>
      <c r="J27" s="10" t="e">
        <f t="shared" si="0"/>
        <v>#N/A</v>
      </c>
      <c r="K27" s="26" t="e">
        <f t="shared" si="1"/>
        <v>#N/A</v>
      </c>
      <c r="L27" s="11" t="str">
        <f t="shared" si="2"/>
        <v>Unused</v>
      </c>
    </row>
    <row r="28" spans="1:12" x14ac:dyDescent="0.35">
      <c r="A28" s="21"/>
      <c r="B28" s="241"/>
      <c r="C28" s="21" t="str">
        <f>'Big Board'!B29</f>
        <v>(22) Virginia Tech</v>
      </c>
      <c r="D28" s="13" t="s">
        <v>34</v>
      </c>
      <c r="E28" s="14"/>
      <c r="F28" s="29"/>
      <c r="H28" s="10"/>
      <c r="I28" s="11">
        <v>27</v>
      </c>
      <c r="J28" s="10" t="e">
        <f t="shared" si="0"/>
        <v>#N/A</v>
      </c>
      <c r="K28" s="26" t="e">
        <f t="shared" si="1"/>
        <v>#N/A</v>
      </c>
      <c r="L28" s="11" t="str">
        <f t="shared" si="2"/>
        <v>Unused</v>
      </c>
    </row>
    <row r="29" spans="1:12" ht="15" thickBot="1" x14ac:dyDescent="0.4">
      <c r="A29" s="21"/>
      <c r="B29" s="242"/>
      <c r="C29" s="31" t="str">
        <f>'Big Board'!B30</f>
        <v>(12) Oklahoma State</v>
      </c>
      <c r="D29" s="30" t="s">
        <v>35</v>
      </c>
      <c r="E29" s="32"/>
      <c r="F29" s="33"/>
      <c r="H29" s="10"/>
      <c r="I29" s="3">
        <v>28</v>
      </c>
      <c r="J29" s="4" t="e">
        <f t="shared" si="0"/>
        <v>#N/A</v>
      </c>
      <c r="K29" s="27" t="e">
        <f t="shared" si="1"/>
        <v>#N/A</v>
      </c>
      <c r="L29" s="3" t="str">
        <f t="shared" si="2"/>
        <v>Unused</v>
      </c>
    </row>
    <row r="30" spans="1:12" x14ac:dyDescent="0.35">
      <c r="B30" s="238" t="s">
        <v>104</v>
      </c>
      <c r="C30" s="21" t="str">
        <f>'Big Board'!B31</f>
        <v>TCU</v>
      </c>
      <c r="D30" s="13" t="s">
        <v>36</v>
      </c>
      <c r="E30" s="14"/>
      <c r="F30" s="29"/>
      <c r="H30" s="10"/>
      <c r="I30" s="11">
        <v>29</v>
      </c>
      <c r="J30" s="10" t="e">
        <f t="shared" si="0"/>
        <v>#N/A</v>
      </c>
      <c r="K30" s="26" t="e">
        <f t="shared" si="1"/>
        <v>#N/A</v>
      </c>
      <c r="L30" s="11" t="str">
        <f t="shared" si="2"/>
        <v>Unused</v>
      </c>
    </row>
    <row r="31" spans="1:12" x14ac:dyDescent="0.35">
      <c r="B31" s="239"/>
      <c r="C31" s="21" t="str">
        <f>'Big Board'!B32</f>
        <v>North Carolina</v>
      </c>
      <c r="D31" s="13" t="s">
        <v>37</v>
      </c>
      <c r="E31" s="14"/>
      <c r="F31" s="29"/>
      <c r="H31" s="10"/>
      <c r="I31" s="11">
        <v>30</v>
      </c>
      <c r="J31" s="10" t="e">
        <f t="shared" si="0"/>
        <v>#N/A</v>
      </c>
      <c r="K31" s="26" t="e">
        <f t="shared" si="1"/>
        <v>#N/A</v>
      </c>
      <c r="L31" s="11" t="str">
        <f t="shared" si="2"/>
        <v>Unused</v>
      </c>
    </row>
    <row r="32" spans="1:12" x14ac:dyDescent="0.35">
      <c r="B32" s="239"/>
      <c r="C32" s="21" t="str">
        <f>'Big Board'!B33</f>
        <v>Nebraska</v>
      </c>
      <c r="D32" s="13" t="s">
        <v>38</v>
      </c>
      <c r="E32" s="14"/>
      <c r="F32" s="29"/>
      <c r="H32" s="10"/>
      <c r="I32" s="11">
        <v>31</v>
      </c>
      <c r="J32" s="10" t="e">
        <f t="shared" si="0"/>
        <v>#N/A</v>
      </c>
      <c r="K32" s="26" t="e">
        <f t="shared" si="1"/>
        <v>#N/A</v>
      </c>
      <c r="L32" s="11" t="str">
        <f t="shared" si="2"/>
        <v>Unused</v>
      </c>
    </row>
    <row r="33" spans="2:17" x14ac:dyDescent="0.35">
      <c r="B33" s="239"/>
      <c r="C33" s="21" t="str">
        <f>'Big Board'!B34</f>
        <v>Air Force</v>
      </c>
      <c r="D33" s="13" t="s">
        <v>39</v>
      </c>
      <c r="E33" s="14"/>
      <c r="F33" s="29"/>
      <c r="H33" s="10"/>
      <c r="I33" s="11">
        <v>32</v>
      </c>
      <c r="J33" s="10" t="e">
        <f t="shared" si="0"/>
        <v>#N/A</v>
      </c>
      <c r="K33" s="26" t="e">
        <f t="shared" si="1"/>
        <v>#N/A</v>
      </c>
      <c r="L33" s="11" t="str">
        <f t="shared" si="2"/>
        <v>Unused</v>
      </c>
    </row>
    <row r="34" spans="2:17" x14ac:dyDescent="0.35">
      <c r="B34" s="239"/>
      <c r="C34" s="21" t="str">
        <f>'Big Board'!B35</f>
        <v>(11) Florida State</v>
      </c>
      <c r="D34" s="13" t="s">
        <v>40</v>
      </c>
      <c r="E34" s="14"/>
      <c r="F34" s="29"/>
      <c r="H34" s="10"/>
      <c r="I34" s="11">
        <v>33</v>
      </c>
      <c r="J34" s="10" t="e">
        <f t="shared" si="0"/>
        <v>#N/A</v>
      </c>
      <c r="K34" s="26" t="e">
        <f t="shared" si="1"/>
        <v>#N/A</v>
      </c>
      <c r="L34" s="11" t="str">
        <f t="shared" si="2"/>
        <v>Unused</v>
      </c>
    </row>
    <row r="35" spans="2:17" x14ac:dyDescent="0.35">
      <c r="B35" s="239"/>
      <c r="C35" s="21" t="str">
        <f>'Big Board'!B36</f>
        <v>(20) LSU</v>
      </c>
      <c r="D35" s="13" t="s">
        <v>41</v>
      </c>
      <c r="E35" s="14"/>
      <c r="F35" s="29"/>
      <c r="H35" s="10"/>
      <c r="I35" s="11">
        <v>34</v>
      </c>
      <c r="J35" s="10" t="e">
        <f t="shared" si="0"/>
        <v>#N/A</v>
      </c>
      <c r="K35" s="26" t="e">
        <f t="shared" si="1"/>
        <v>#N/A</v>
      </c>
      <c r="L35" s="11" t="str">
        <f t="shared" si="2"/>
        <v>Unused</v>
      </c>
      <c r="Q35" t="s">
        <v>4</v>
      </c>
    </row>
    <row r="36" spans="2:17" ht="15" thickBot="1" x14ac:dyDescent="0.4">
      <c r="B36" s="239"/>
      <c r="C36" s="21" t="str">
        <f>'Big Board'!B37</f>
        <v>Georgia Tech</v>
      </c>
      <c r="D36" s="13" t="s">
        <v>42</v>
      </c>
      <c r="E36" s="14"/>
      <c r="F36" s="29"/>
      <c r="H36" s="10"/>
      <c r="I36" s="3">
        <v>35</v>
      </c>
      <c r="J36" s="4" t="e">
        <f t="shared" si="0"/>
        <v>#N/A</v>
      </c>
      <c r="K36" s="27" t="e">
        <f t="shared" si="1"/>
        <v>#N/A</v>
      </c>
      <c r="L36" s="3" t="str">
        <f t="shared" si="2"/>
        <v>Unused</v>
      </c>
    </row>
    <row r="37" spans="2:17" ht="15" thickTop="1" x14ac:dyDescent="0.35">
      <c r="B37" s="239"/>
      <c r="C37" s="21" t="str">
        <f>'Big Board'!B38</f>
        <v>(4) Washington</v>
      </c>
      <c r="D37" s="13" t="s">
        <v>43</v>
      </c>
      <c r="E37" s="14"/>
      <c r="F37" s="29"/>
      <c r="H37" s="10"/>
      <c r="I37" s="11">
        <v>36</v>
      </c>
      <c r="J37" s="10" t="e">
        <f t="shared" si="0"/>
        <v>#N/A</v>
      </c>
      <c r="K37" s="26" t="e">
        <f t="shared" si="1"/>
        <v>#N/A</v>
      </c>
      <c r="L37" s="11" t="str">
        <f t="shared" si="2"/>
        <v>Unused</v>
      </c>
    </row>
    <row r="38" spans="2:17" x14ac:dyDescent="0.35">
      <c r="B38" s="239"/>
      <c r="C38" s="21" t="str">
        <f>'Big Board'!B39</f>
        <v>(3) Ohio State</v>
      </c>
      <c r="D38" s="13" t="s">
        <v>44</v>
      </c>
      <c r="E38" s="14"/>
      <c r="F38" s="11"/>
      <c r="H38" s="10"/>
      <c r="I38" s="11">
        <v>37</v>
      </c>
      <c r="J38" s="10" t="e">
        <f t="shared" si="0"/>
        <v>#N/A</v>
      </c>
      <c r="K38" s="26" t="e">
        <f t="shared" si="1"/>
        <v>#N/A</v>
      </c>
      <c r="L38" s="11" t="str">
        <f t="shared" si="2"/>
        <v>Unused</v>
      </c>
    </row>
    <row r="39" spans="2:17" x14ac:dyDescent="0.35">
      <c r="B39" s="239"/>
      <c r="C39" s="21" t="str">
        <f>'Big Board'!B40</f>
        <v>(17) Florida</v>
      </c>
      <c r="D39" s="13" t="s">
        <v>45</v>
      </c>
      <c r="E39" s="14"/>
      <c r="F39" s="29"/>
      <c r="H39" s="10"/>
      <c r="I39" s="11">
        <v>38</v>
      </c>
      <c r="J39" s="10" t="e">
        <f t="shared" si="0"/>
        <v>#N/A</v>
      </c>
      <c r="K39" s="26" t="e">
        <f t="shared" si="1"/>
        <v>#N/A</v>
      </c>
      <c r="L39" s="11" t="str">
        <f t="shared" si="2"/>
        <v>Unused</v>
      </c>
    </row>
    <row r="40" spans="2:17" x14ac:dyDescent="0.35">
      <c r="B40" s="239"/>
      <c r="C40" s="10" t="str">
        <f>'Big Board'!B41</f>
        <v>(15) Western Michigan</v>
      </c>
      <c r="D40" s="13" t="s">
        <v>46</v>
      </c>
      <c r="E40" s="29"/>
      <c r="F40" s="14"/>
      <c r="H40" s="10"/>
      <c r="I40" s="11">
        <v>39</v>
      </c>
      <c r="J40" s="10" t="e">
        <f t="shared" si="0"/>
        <v>#N/A</v>
      </c>
      <c r="K40" s="26" t="e">
        <f t="shared" si="1"/>
        <v>#N/A</v>
      </c>
      <c r="L40" s="11" t="str">
        <f t="shared" si="2"/>
        <v>Unused</v>
      </c>
    </row>
    <row r="41" spans="2:17" x14ac:dyDescent="0.35">
      <c r="B41" s="239"/>
      <c r="C41" s="10" t="str">
        <f>'Big Board'!B42</f>
        <v>(9) USC</v>
      </c>
      <c r="D41" s="13" t="s">
        <v>83</v>
      </c>
      <c r="E41" s="14"/>
      <c r="F41" s="14"/>
      <c r="H41" s="10"/>
      <c r="I41" s="11">
        <v>40</v>
      </c>
      <c r="J41" s="10" t="e">
        <f t="shared" si="0"/>
        <v>#N/A</v>
      </c>
      <c r="K41" s="26" t="e">
        <f t="shared" si="1"/>
        <v>#N/A</v>
      </c>
      <c r="L41" s="11" t="str">
        <f t="shared" si="2"/>
        <v>Unused</v>
      </c>
    </row>
    <row r="42" spans="2:17" ht="15" thickBot="1" x14ac:dyDescent="0.4">
      <c r="B42" s="240"/>
      <c r="C42" s="18" t="str">
        <f>'Big Board'!B43</f>
        <v>(14) Auburn</v>
      </c>
      <c r="D42" s="18" t="s">
        <v>47</v>
      </c>
      <c r="E42" s="15"/>
      <c r="F42" s="19"/>
      <c r="H42" s="10"/>
      <c r="I42" s="11">
        <v>41</v>
      </c>
      <c r="J42" s="10" t="e">
        <f t="shared" si="0"/>
        <v>#N/A</v>
      </c>
      <c r="K42" s="26" t="e">
        <f t="shared" si="1"/>
        <v>#N/A</v>
      </c>
      <c r="L42" s="11" t="str">
        <f t="shared" si="2"/>
        <v>Unused</v>
      </c>
    </row>
    <row r="43" spans="2:17" ht="15" thickBot="1" x14ac:dyDescent="0.4">
      <c r="C43" s="23">
        <f>E37</f>
        <v>0</v>
      </c>
      <c r="D43" s="23">
        <f>E38</f>
        <v>0</v>
      </c>
      <c r="E43" s="20"/>
      <c r="F43" s="16"/>
      <c r="H43" s="10"/>
      <c r="I43" s="3">
        <v>42</v>
      </c>
      <c r="J43" s="4" t="e">
        <f t="shared" si="0"/>
        <v>#N/A</v>
      </c>
      <c r="K43" s="27" t="e">
        <f t="shared" si="1"/>
        <v>#N/A</v>
      </c>
      <c r="L43" s="3" t="str">
        <f t="shared" si="2"/>
        <v>Unused</v>
      </c>
    </row>
    <row r="44" spans="2:17" ht="15" thickTop="1" x14ac:dyDescent="0.35">
      <c r="C44" s="10"/>
      <c r="D44" s="10"/>
      <c r="E44" s="10"/>
      <c r="F44" s="10"/>
    </row>
    <row r="45" spans="2:17" x14ac:dyDescent="0.35">
      <c r="C45" s="10"/>
      <c r="D45" s="10"/>
      <c r="E45" s="10"/>
      <c r="F45" s="10"/>
    </row>
    <row r="46" spans="2:17" x14ac:dyDescent="0.35">
      <c r="C46" s="10"/>
      <c r="D46" s="10"/>
      <c r="E46" s="10"/>
      <c r="F46" s="10"/>
    </row>
    <row r="47" spans="2:17" x14ac:dyDescent="0.35">
      <c r="C47" s="10"/>
      <c r="D47" s="10"/>
      <c r="E47" s="10"/>
      <c r="F47" s="10"/>
    </row>
    <row r="48" spans="2:17" x14ac:dyDescent="0.35">
      <c r="C48" s="10"/>
      <c r="D48" s="10"/>
      <c r="E48" s="10"/>
      <c r="F48" s="10"/>
    </row>
  </sheetData>
  <mergeCells count="5">
    <mergeCell ref="B2:B14"/>
    <mergeCell ref="N3:O4"/>
    <mergeCell ref="P3:Q4"/>
    <mergeCell ref="B15:B29"/>
    <mergeCell ref="B30:B42"/>
  </mergeCells>
  <conditionalFormatting sqref="F2:F43">
    <cfRule type="duplicateValues" dxfId="121" priority="1"/>
  </conditionalFormatting>
  <conditionalFormatting sqref="F2:F11">
    <cfRule type="duplicateValues" dxfId="120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RowHeight="14.5" x14ac:dyDescent="0.35"/>
  <cols>
    <col min="1" max="2" width="8.7265625" style="155"/>
    <col min="3" max="5" width="23.1796875" style="155" customWidth="1"/>
    <col min="6" max="6" width="14.26953125" style="155" customWidth="1"/>
    <col min="7" max="8" width="8.7265625" style="155"/>
    <col min="9" max="9" width="19" style="155" bestFit="1" customWidth="1"/>
    <col min="10" max="10" width="6.453125" style="155" hidden="1" customWidth="1"/>
    <col min="11" max="11" width="8.7265625" style="155" hidden="1" customWidth="1"/>
    <col min="12" max="12" width="8.7265625" style="155"/>
    <col min="13" max="13" width="9.1796875" style="155" customWidth="1"/>
    <col min="14" max="14" width="9.7265625" style="155" bestFit="1" customWidth="1"/>
    <col min="15" max="15" width="8.90625" style="155" customWidth="1"/>
    <col min="16" max="16" width="8.7265625" style="155"/>
    <col min="17" max="17" width="12.453125" style="155" customWidth="1"/>
    <col min="18" max="20" width="8.7265625" style="155"/>
    <col min="21" max="21" width="8.7265625" style="155" customWidth="1"/>
    <col min="22" max="16384" width="8.7265625" style="155"/>
  </cols>
  <sheetData>
    <row r="1" spans="1:18" ht="15" thickBot="1" x14ac:dyDescent="0.4">
      <c r="A1" s="155" t="s">
        <v>4</v>
      </c>
      <c r="C1" s="162" t="s">
        <v>5</v>
      </c>
      <c r="D1" s="172" t="s">
        <v>78</v>
      </c>
      <c r="E1" s="166" t="s">
        <v>2</v>
      </c>
      <c r="F1" s="163" t="s">
        <v>3</v>
      </c>
      <c r="I1" s="159" t="s">
        <v>6</v>
      </c>
      <c r="J1" s="159"/>
      <c r="K1" s="159"/>
      <c r="L1" s="159"/>
      <c r="O1" s="160"/>
      <c r="P1" s="160"/>
    </row>
    <row r="2" spans="1:18" ht="15.5" thickTop="1" thickBot="1" x14ac:dyDescent="0.4">
      <c r="B2" s="238" t="s">
        <v>102</v>
      </c>
      <c r="C2" s="162" t="str">
        <f>'[4]Big Board'!B3</f>
        <v>NC Central</v>
      </c>
      <c r="D2" s="164" t="s">
        <v>91</v>
      </c>
      <c r="E2" s="166" t="s">
        <v>91</v>
      </c>
      <c r="F2" s="173">
        <v>42</v>
      </c>
      <c r="I2" s="156">
        <v>1</v>
      </c>
      <c r="J2" s="155">
        <f>MATCH(I2,$F$2:$F$43,0)</f>
        <v>40</v>
      </c>
      <c r="K2" s="157" t="str">
        <f>IF(J2&gt;=0,"X","")</f>
        <v>X</v>
      </c>
      <c r="L2" s="156" t="str">
        <f>IFERROR(K2,"Unused")</f>
        <v>X</v>
      </c>
      <c r="O2" s="161"/>
      <c r="P2" s="161"/>
    </row>
    <row r="3" spans="1:18" x14ac:dyDescent="0.35">
      <c r="B3" s="239"/>
      <c r="C3" s="162" t="str">
        <f>'[4]Big Board'!B4</f>
        <v>UTSA</v>
      </c>
      <c r="D3" s="165" t="s">
        <v>14</v>
      </c>
      <c r="E3" s="166" t="s">
        <v>14</v>
      </c>
      <c r="F3" s="166">
        <v>30</v>
      </c>
      <c r="I3" s="156">
        <v>2</v>
      </c>
      <c r="J3" s="155">
        <f t="shared" ref="J3:J43" si="0">MATCH(I3,$F$2:$F$43,0)</f>
        <v>34</v>
      </c>
      <c r="K3" s="157" t="str">
        <f t="shared" ref="K3:K43" si="1">IF(J3&gt;=0,"X","")</f>
        <v>X</v>
      </c>
      <c r="L3" s="156" t="str">
        <f t="shared" ref="L3:L43" si="2">IFERROR(K3,"Unused")</f>
        <v>X</v>
      </c>
      <c r="N3" s="232" t="s">
        <v>8</v>
      </c>
      <c r="O3" s="233"/>
      <c r="P3" s="233" t="s">
        <v>118</v>
      </c>
      <c r="Q3" s="236"/>
    </row>
    <row r="4" spans="1:18" ht="15" thickBot="1" x14ac:dyDescent="0.4">
      <c r="B4" s="239"/>
      <c r="C4" s="162" t="str">
        <f>'[4]Big Board'!B5</f>
        <v>Houston</v>
      </c>
      <c r="D4" s="165" t="s">
        <v>90</v>
      </c>
      <c r="E4" s="177" t="s">
        <v>50</v>
      </c>
      <c r="F4" s="166">
        <v>22</v>
      </c>
      <c r="I4" s="156">
        <v>3</v>
      </c>
      <c r="J4" s="155">
        <f t="shared" si="0"/>
        <v>29</v>
      </c>
      <c r="K4" s="157" t="str">
        <f t="shared" si="1"/>
        <v>X</v>
      </c>
      <c r="L4" s="156" t="str">
        <f t="shared" si="2"/>
        <v>X</v>
      </c>
      <c r="N4" s="234"/>
      <c r="O4" s="235"/>
      <c r="P4" s="235"/>
      <c r="Q4" s="237"/>
    </row>
    <row r="5" spans="1:18" x14ac:dyDescent="0.35">
      <c r="B5" s="239"/>
      <c r="C5" s="172" t="str">
        <f>'[4]Big Board'!B6</f>
        <v>Arkansas State</v>
      </c>
      <c r="D5" s="165" t="s">
        <v>15</v>
      </c>
      <c r="E5" s="166" t="s">
        <v>92</v>
      </c>
      <c r="F5" s="177">
        <v>10</v>
      </c>
      <c r="I5" s="156">
        <v>4</v>
      </c>
      <c r="J5" s="155">
        <f t="shared" si="0"/>
        <v>28</v>
      </c>
      <c r="K5" s="157" t="str">
        <f t="shared" si="1"/>
        <v>X</v>
      </c>
      <c r="L5" s="156" t="str">
        <f t="shared" si="2"/>
        <v>X</v>
      </c>
    </row>
    <row r="6" spans="1:18" x14ac:dyDescent="0.35">
      <c r="B6" s="239"/>
      <c r="C6" s="172" t="str">
        <f>'[4]Big Board'!B7</f>
        <v>Toledo</v>
      </c>
      <c r="D6" s="165" t="s">
        <v>89</v>
      </c>
      <c r="E6" s="166" t="s">
        <v>89</v>
      </c>
      <c r="F6" s="177">
        <v>6</v>
      </c>
      <c r="H6" s="162"/>
      <c r="I6" s="163">
        <v>5</v>
      </c>
      <c r="J6" s="162">
        <f t="shared" si="0"/>
        <v>25</v>
      </c>
      <c r="K6" s="175" t="str">
        <f t="shared" si="1"/>
        <v>X</v>
      </c>
      <c r="L6" s="163" t="str">
        <f t="shared" si="2"/>
        <v>X</v>
      </c>
    </row>
    <row r="7" spans="1:18" x14ac:dyDescent="0.35">
      <c r="B7" s="239"/>
      <c r="C7" s="172" t="str">
        <f>'[4]Big Board'!B8</f>
        <v>Southern Miss</v>
      </c>
      <c r="D7" s="165" t="s">
        <v>16</v>
      </c>
      <c r="E7" s="166" t="s">
        <v>52</v>
      </c>
      <c r="F7" s="163">
        <v>28</v>
      </c>
      <c r="H7" s="162"/>
      <c r="I7" s="163">
        <v>6</v>
      </c>
      <c r="J7" s="162">
        <f t="shared" si="0"/>
        <v>5</v>
      </c>
      <c r="K7" s="175" t="str">
        <f t="shared" si="1"/>
        <v>X</v>
      </c>
      <c r="L7" s="163" t="str">
        <f t="shared" si="2"/>
        <v>X</v>
      </c>
    </row>
    <row r="8" spans="1:18" ht="15" thickBot="1" x14ac:dyDescent="0.4">
      <c r="B8" s="239"/>
      <c r="C8" s="172" t="str">
        <f>'[4]Big Board'!B9</f>
        <v>Tulsa</v>
      </c>
      <c r="D8" s="165" t="s">
        <v>17</v>
      </c>
      <c r="E8" s="166" t="s">
        <v>53</v>
      </c>
      <c r="F8" s="177">
        <v>34</v>
      </c>
      <c r="H8" s="162"/>
      <c r="I8" s="158">
        <v>7</v>
      </c>
      <c r="J8" s="159">
        <f t="shared" si="0"/>
        <v>14</v>
      </c>
      <c r="K8" s="176" t="str">
        <f t="shared" si="1"/>
        <v>X</v>
      </c>
      <c r="L8" s="158" t="str">
        <f t="shared" si="2"/>
        <v>X</v>
      </c>
    </row>
    <row r="9" spans="1:18" ht="15" thickTop="1" x14ac:dyDescent="0.35">
      <c r="B9" s="239"/>
      <c r="C9" s="172" t="str">
        <f>'[4]Big Board'!B10</f>
        <v>Memphis</v>
      </c>
      <c r="D9" s="165" t="s">
        <v>81</v>
      </c>
      <c r="E9" s="166" t="s">
        <v>81</v>
      </c>
      <c r="F9" s="177">
        <v>25</v>
      </c>
      <c r="H9" s="162"/>
      <c r="I9" s="163">
        <v>8</v>
      </c>
      <c r="J9" s="162">
        <f t="shared" si="0"/>
        <v>16</v>
      </c>
      <c r="K9" s="175" t="str">
        <f t="shared" si="1"/>
        <v>X</v>
      </c>
      <c r="L9" s="163" t="str">
        <f t="shared" si="2"/>
        <v>X</v>
      </c>
    </row>
    <row r="10" spans="1:18" x14ac:dyDescent="0.35">
      <c r="B10" s="239"/>
      <c r="C10" s="172" t="str">
        <f>'[4]Big Board'!B11</f>
        <v>BYU</v>
      </c>
      <c r="D10" s="165" t="s">
        <v>18</v>
      </c>
      <c r="E10" s="166" t="s">
        <v>55</v>
      </c>
      <c r="F10" s="177">
        <v>26</v>
      </c>
      <c r="H10" s="162"/>
      <c r="I10" s="163">
        <v>9</v>
      </c>
      <c r="J10" s="162">
        <f t="shared" si="0"/>
        <v>31</v>
      </c>
      <c r="K10" s="175" t="str">
        <f t="shared" si="1"/>
        <v>X</v>
      </c>
      <c r="L10" s="163" t="str">
        <f t="shared" si="2"/>
        <v>X</v>
      </c>
      <c r="R10" s="155" t="s">
        <v>4</v>
      </c>
    </row>
    <row r="11" spans="1:18" x14ac:dyDescent="0.35">
      <c r="B11" s="239"/>
      <c r="C11" s="172" t="str">
        <f>'[4]Big Board'!B12</f>
        <v>Colorado State</v>
      </c>
      <c r="D11" s="165" t="s">
        <v>19</v>
      </c>
      <c r="E11" s="166" t="s">
        <v>98</v>
      </c>
      <c r="F11" s="177">
        <v>39</v>
      </c>
      <c r="H11" s="162"/>
      <c r="I11" s="163">
        <v>10</v>
      </c>
      <c r="J11" s="162">
        <f t="shared" si="0"/>
        <v>4</v>
      </c>
      <c r="K11" s="175" t="str">
        <f t="shared" si="1"/>
        <v>X</v>
      </c>
      <c r="L11" s="163" t="str">
        <f t="shared" si="2"/>
        <v>X</v>
      </c>
    </row>
    <row r="12" spans="1:18" x14ac:dyDescent="0.35">
      <c r="B12" s="239"/>
      <c r="C12" s="172" t="str">
        <f>'[4]Big Board'!B13</f>
        <v>Old Dominion</v>
      </c>
      <c r="D12" s="165" t="s">
        <v>20</v>
      </c>
      <c r="E12" s="166" t="s">
        <v>20</v>
      </c>
      <c r="F12" s="177">
        <v>11</v>
      </c>
      <c r="H12" s="162"/>
      <c r="I12" s="163">
        <v>11</v>
      </c>
      <c r="J12" s="162">
        <f t="shared" si="0"/>
        <v>11</v>
      </c>
      <c r="K12" s="175" t="str">
        <f t="shared" si="1"/>
        <v>X</v>
      </c>
      <c r="L12" s="163" t="str">
        <f t="shared" si="2"/>
        <v>X</v>
      </c>
    </row>
    <row r="13" spans="1:18" x14ac:dyDescent="0.35">
      <c r="B13" s="239"/>
      <c r="C13" s="172" t="str">
        <f>'[4]Big Board'!B14</f>
        <v>Louisiana Tech</v>
      </c>
      <c r="D13" s="165" t="s">
        <v>21</v>
      </c>
      <c r="E13" s="166" t="s">
        <v>57</v>
      </c>
      <c r="F13" s="177">
        <v>17</v>
      </c>
      <c r="H13" s="162"/>
      <c r="I13" s="163">
        <v>12</v>
      </c>
      <c r="J13" s="162">
        <f t="shared" si="0"/>
        <v>13</v>
      </c>
      <c r="K13" s="175" t="str">
        <f t="shared" si="1"/>
        <v>X</v>
      </c>
      <c r="L13" s="163" t="str">
        <f t="shared" si="2"/>
        <v>X</v>
      </c>
    </row>
    <row r="14" spans="1:18" ht="15" thickBot="1" x14ac:dyDescent="0.4">
      <c r="B14" s="240"/>
      <c r="C14" s="179" t="str">
        <f>'[4]Big Board'!B15</f>
        <v>Ohio</v>
      </c>
      <c r="D14" s="178" t="s">
        <v>22</v>
      </c>
      <c r="E14" s="180" t="s">
        <v>58</v>
      </c>
      <c r="F14" s="181">
        <v>12</v>
      </c>
      <c r="H14" s="162"/>
      <c r="I14" s="163">
        <v>13</v>
      </c>
      <c r="J14" s="162">
        <f t="shared" si="0"/>
        <v>17</v>
      </c>
      <c r="K14" s="175" t="str">
        <f t="shared" si="1"/>
        <v>X</v>
      </c>
      <c r="L14" s="163" t="str">
        <f t="shared" si="2"/>
        <v>X</v>
      </c>
      <c r="Q14" s="155" t="s">
        <v>4</v>
      </c>
    </row>
    <row r="15" spans="1:18" ht="15" thickBot="1" x14ac:dyDescent="0.4">
      <c r="B15" s="238" t="s">
        <v>103</v>
      </c>
      <c r="C15" s="172" t="str">
        <f>'[4]Big Board'!B16</f>
        <v>Middle Tennessee</v>
      </c>
      <c r="D15" s="165" t="s">
        <v>23</v>
      </c>
      <c r="E15" s="166" t="s">
        <v>59</v>
      </c>
      <c r="F15" s="163">
        <v>7</v>
      </c>
      <c r="H15" s="162"/>
      <c r="I15" s="158">
        <v>14</v>
      </c>
      <c r="J15" s="159">
        <f t="shared" si="0"/>
        <v>22</v>
      </c>
      <c r="K15" s="176" t="str">
        <f t="shared" si="1"/>
        <v>X</v>
      </c>
      <c r="L15" s="158" t="str">
        <f t="shared" si="2"/>
        <v>X</v>
      </c>
    </row>
    <row r="16" spans="1:18" ht="15" thickTop="1" x14ac:dyDescent="0.35">
      <c r="B16" s="239"/>
      <c r="C16" s="172" t="str">
        <f>'[4]Big Board'!B17</f>
        <v>Miami (OH)</v>
      </c>
      <c r="D16" s="165" t="s">
        <v>88</v>
      </c>
      <c r="E16" s="177" t="s">
        <v>88</v>
      </c>
      <c r="F16" s="177">
        <v>41</v>
      </c>
      <c r="H16" s="162"/>
      <c r="I16" s="163">
        <v>15</v>
      </c>
      <c r="J16" s="162">
        <f t="shared" si="0"/>
        <v>42</v>
      </c>
      <c r="K16" s="175" t="str">
        <f t="shared" si="1"/>
        <v>X</v>
      </c>
      <c r="L16" s="163" t="str">
        <f t="shared" si="2"/>
        <v>X</v>
      </c>
    </row>
    <row r="17" spans="1:12" x14ac:dyDescent="0.35">
      <c r="B17" s="239"/>
      <c r="C17" s="172" t="str">
        <f>'[4]Big Board'!B18</f>
        <v>Boston College</v>
      </c>
      <c r="D17" s="165" t="s">
        <v>24</v>
      </c>
      <c r="E17" s="177" t="s">
        <v>61</v>
      </c>
      <c r="F17" s="177">
        <v>8</v>
      </c>
      <c r="H17" s="162"/>
      <c r="I17" s="163">
        <v>16</v>
      </c>
      <c r="J17" s="162">
        <f t="shared" si="0"/>
        <v>41</v>
      </c>
      <c r="K17" s="175" t="str">
        <f t="shared" si="1"/>
        <v>X</v>
      </c>
      <c r="L17" s="163" t="str">
        <f t="shared" si="2"/>
        <v>X</v>
      </c>
    </row>
    <row r="18" spans="1:12" x14ac:dyDescent="0.35">
      <c r="B18" s="239"/>
      <c r="C18" s="172" t="str">
        <f>'[4]Big Board'!B19</f>
        <v>NC State</v>
      </c>
      <c r="D18" s="165" t="s">
        <v>25</v>
      </c>
      <c r="E18" s="177" t="s">
        <v>25</v>
      </c>
      <c r="F18" s="177">
        <v>13</v>
      </c>
      <c r="H18" s="162"/>
      <c r="I18" s="163">
        <v>17</v>
      </c>
      <c r="J18" s="162">
        <f t="shared" si="0"/>
        <v>12</v>
      </c>
      <c r="K18" s="175" t="str">
        <f t="shared" si="1"/>
        <v>X</v>
      </c>
      <c r="L18" s="163" t="str">
        <f t="shared" si="2"/>
        <v>X</v>
      </c>
    </row>
    <row r="19" spans="1:12" x14ac:dyDescent="0.35">
      <c r="B19" s="239"/>
      <c r="C19" s="172" t="str">
        <f>'[4]Big Board'!B20</f>
        <v>Army</v>
      </c>
      <c r="D19" s="165" t="s">
        <v>26</v>
      </c>
      <c r="E19" s="166" t="s">
        <v>63</v>
      </c>
      <c r="F19" s="177">
        <v>33</v>
      </c>
      <c r="H19" s="162"/>
      <c r="I19" s="163">
        <v>18</v>
      </c>
      <c r="J19" s="162">
        <f t="shared" si="0"/>
        <v>38</v>
      </c>
      <c r="K19" s="175" t="str">
        <f t="shared" si="1"/>
        <v>X</v>
      </c>
      <c r="L19" s="163" t="str">
        <f t="shared" si="2"/>
        <v>X</v>
      </c>
    </row>
    <row r="20" spans="1:12" x14ac:dyDescent="0.35">
      <c r="B20" s="239"/>
      <c r="C20" s="172" t="str">
        <f>'[4]Big Board'!B21</f>
        <v>(24) Temple</v>
      </c>
      <c r="D20" s="165" t="s">
        <v>27</v>
      </c>
      <c r="E20" s="166" t="s">
        <v>64</v>
      </c>
      <c r="F20" s="177">
        <v>40</v>
      </c>
      <c r="H20" s="162"/>
      <c r="I20" s="163">
        <v>19</v>
      </c>
      <c r="J20" s="162">
        <f t="shared" si="0"/>
        <v>37</v>
      </c>
      <c r="K20" s="175" t="str">
        <f t="shared" si="1"/>
        <v>X</v>
      </c>
      <c r="L20" s="163" t="str">
        <f t="shared" si="2"/>
        <v>X</v>
      </c>
    </row>
    <row r="21" spans="1:12" x14ac:dyDescent="0.35">
      <c r="B21" s="239"/>
      <c r="C21" s="172" t="str">
        <f>'[4]Big Board'!B22</f>
        <v>Washington State</v>
      </c>
      <c r="D21" s="165" t="s">
        <v>28</v>
      </c>
      <c r="E21" s="166" t="s">
        <v>93</v>
      </c>
      <c r="F21" s="177">
        <v>24</v>
      </c>
      <c r="H21" s="162"/>
      <c r="I21" s="163">
        <v>20</v>
      </c>
      <c r="J21" s="162">
        <f t="shared" si="0"/>
        <v>35</v>
      </c>
      <c r="K21" s="175" t="str">
        <f t="shared" si="1"/>
        <v>X</v>
      </c>
      <c r="L21" s="163" t="str">
        <f t="shared" si="2"/>
        <v>X</v>
      </c>
    </row>
    <row r="22" spans="1:12" ht="15" thickBot="1" x14ac:dyDescent="0.4">
      <c r="B22" s="239"/>
      <c r="C22" s="172" t="str">
        <f>'[4]Big Board'!B23</f>
        <v>Baylor</v>
      </c>
      <c r="D22" s="165" t="s">
        <v>87</v>
      </c>
      <c r="E22" s="166" t="s">
        <v>87</v>
      </c>
      <c r="F22" s="177">
        <v>35</v>
      </c>
      <c r="H22" s="162"/>
      <c r="I22" s="158">
        <v>21</v>
      </c>
      <c r="J22" s="159">
        <f t="shared" si="0"/>
        <v>30</v>
      </c>
      <c r="K22" s="176" t="str">
        <f t="shared" si="1"/>
        <v>X</v>
      </c>
      <c r="L22" s="158" t="str">
        <f t="shared" si="2"/>
        <v>X</v>
      </c>
    </row>
    <row r="23" spans="1:12" ht="15" thickTop="1" x14ac:dyDescent="0.35">
      <c r="B23" s="239"/>
      <c r="C23" s="172" t="str">
        <f>'[4]Big Board'!B24</f>
        <v>Northwestern</v>
      </c>
      <c r="D23" s="165" t="s">
        <v>29</v>
      </c>
      <c r="E23" s="166" t="s">
        <v>66</v>
      </c>
      <c r="F23" s="177">
        <v>14</v>
      </c>
      <c r="H23" s="162"/>
      <c r="I23" s="163">
        <v>22</v>
      </c>
      <c r="J23" s="162">
        <f t="shared" si="0"/>
        <v>3</v>
      </c>
      <c r="K23" s="175" t="str">
        <f t="shared" si="1"/>
        <v>X</v>
      </c>
      <c r="L23" s="163" t="str">
        <f t="shared" si="2"/>
        <v>X</v>
      </c>
    </row>
    <row r="24" spans="1:12" x14ac:dyDescent="0.35">
      <c r="B24" s="239"/>
      <c r="C24" s="172" t="str">
        <f>'[4]Big Board'!B25</f>
        <v>Miami (FL)</v>
      </c>
      <c r="D24" s="165" t="s">
        <v>30</v>
      </c>
      <c r="E24" s="166" t="s">
        <v>30</v>
      </c>
      <c r="F24" s="177">
        <v>23</v>
      </c>
      <c r="H24" s="162"/>
      <c r="I24" s="163">
        <v>23</v>
      </c>
      <c r="J24" s="162">
        <f t="shared" si="0"/>
        <v>23</v>
      </c>
      <c r="K24" s="175" t="str">
        <f t="shared" si="1"/>
        <v>X</v>
      </c>
      <c r="L24" s="163" t="str">
        <f t="shared" si="2"/>
        <v>X</v>
      </c>
    </row>
    <row r="25" spans="1:12" x14ac:dyDescent="0.35">
      <c r="B25" s="239"/>
      <c r="C25" s="172" t="str">
        <f>'[4]Big Board'!B26</f>
        <v>Indiana</v>
      </c>
      <c r="D25" s="165" t="s">
        <v>31</v>
      </c>
      <c r="E25" s="166" t="s">
        <v>31</v>
      </c>
      <c r="F25" s="177">
        <v>27</v>
      </c>
      <c r="H25" s="162"/>
      <c r="I25" s="163">
        <v>24</v>
      </c>
      <c r="J25" s="162">
        <f t="shared" si="0"/>
        <v>20</v>
      </c>
      <c r="K25" s="175" t="str">
        <f t="shared" si="1"/>
        <v>X</v>
      </c>
      <c r="L25" s="163" t="str">
        <f t="shared" si="2"/>
        <v>X</v>
      </c>
    </row>
    <row r="26" spans="1:12" x14ac:dyDescent="0.35">
      <c r="B26" s="239"/>
      <c r="C26" s="172" t="str">
        <f>'[4]Big Board'!B27</f>
        <v>Kansas State</v>
      </c>
      <c r="D26" s="165" t="s">
        <v>32</v>
      </c>
      <c r="E26" s="166" t="s">
        <v>32</v>
      </c>
      <c r="F26" s="177">
        <v>5</v>
      </c>
      <c r="H26" s="162"/>
      <c r="I26" s="163">
        <v>25</v>
      </c>
      <c r="J26" s="162">
        <f t="shared" si="0"/>
        <v>8</v>
      </c>
      <c r="K26" s="175" t="str">
        <f t="shared" si="1"/>
        <v>X</v>
      </c>
      <c r="L26" s="163" t="str">
        <f t="shared" si="2"/>
        <v>X</v>
      </c>
    </row>
    <row r="27" spans="1:12" x14ac:dyDescent="0.35">
      <c r="B27" s="239"/>
      <c r="C27" s="172" t="str">
        <f>'[4]Big Board'!B28</f>
        <v>USF</v>
      </c>
      <c r="D27" s="165" t="s">
        <v>33</v>
      </c>
      <c r="E27" s="166" t="s">
        <v>68</v>
      </c>
      <c r="F27" s="177">
        <v>36</v>
      </c>
      <c r="H27" s="162"/>
      <c r="I27" s="163">
        <v>26</v>
      </c>
      <c r="J27" s="162">
        <f t="shared" si="0"/>
        <v>9</v>
      </c>
      <c r="K27" s="175" t="str">
        <f t="shared" si="1"/>
        <v>X</v>
      </c>
      <c r="L27" s="163" t="str">
        <f t="shared" si="2"/>
        <v>X</v>
      </c>
    </row>
    <row r="28" spans="1:12" x14ac:dyDescent="0.35">
      <c r="A28" s="172"/>
      <c r="B28" s="241"/>
      <c r="C28" s="172" t="str">
        <f>'[4]Big Board'!B29</f>
        <v>(22) Virginia Tech</v>
      </c>
      <c r="D28" s="165" t="s">
        <v>34</v>
      </c>
      <c r="E28" s="166" t="s">
        <v>69</v>
      </c>
      <c r="F28" s="177">
        <v>29</v>
      </c>
      <c r="H28" s="162"/>
      <c r="I28" s="163">
        <v>27</v>
      </c>
      <c r="J28" s="162">
        <f t="shared" si="0"/>
        <v>24</v>
      </c>
      <c r="K28" s="175" t="str">
        <f t="shared" si="1"/>
        <v>X</v>
      </c>
      <c r="L28" s="163" t="str">
        <f t="shared" si="2"/>
        <v>X</v>
      </c>
    </row>
    <row r="29" spans="1:12" ht="15" thickBot="1" x14ac:dyDescent="0.4">
      <c r="A29" s="172"/>
      <c r="B29" s="242"/>
      <c r="C29" s="179" t="str">
        <f>'[4]Big Board'!B30</f>
        <v>(12) Oklahoma State</v>
      </c>
      <c r="D29" s="178" t="s">
        <v>35</v>
      </c>
      <c r="E29" s="180" t="s">
        <v>95</v>
      </c>
      <c r="F29" s="181">
        <v>4</v>
      </c>
      <c r="H29" s="162"/>
      <c r="I29" s="158">
        <v>28</v>
      </c>
      <c r="J29" s="159">
        <f t="shared" si="0"/>
        <v>6</v>
      </c>
      <c r="K29" s="176" t="str">
        <f t="shared" si="1"/>
        <v>X</v>
      </c>
      <c r="L29" s="158" t="str">
        <f t="shared" si="2"/>
        <v>X</v>
      </c>
    </row>
    <row r="30" spans="1:12" x14ac:dyDescent="0.35">
      <c r="B30" s="238" t="s">
        <v>104</v>
      </c>
      <c r="C30" s="172" t="str">
        <f>'[4]Big Board'!B31</f>
        <v>TCU</v>
      </c>
      <c r="D30" s="165" t="s">
        <v>36</v>
      </c>
      <c r="E30" s="166" t="s">
        <v>36</v>
      </c>
      <c r="F30" s="177">
        <v>3</v>
      </c>
      <c r="H30" s="162"/>
      <c r="I30" s="163">
        <v>29</v>
      </c>
      <c r="J30" s="162">
        <f t="shared" si="0"/>
        <v>27</v>
      </c>
      <c r="K30" s="175" t="str">
        <f t="shared" si="1"/>
        <v>X</v>
      </c>
      <c r="L30" s="163" t="str">
        <f t="shared" si="2"/>
        <v>X</v>
      </c>
    </row>
    <row r="31" spans="1:12" x14ac:dyDescent="0.35">
      <c r="B31" s="239"/>
      <c r="C31" s="172" t="str">
        <f>'[4]Big Board'!B32</f>
        <v>North Carolina</v>
      </c>
      <c r="D31" s="165" t="s">
        <v>37</v>
      </c>
      <c r="E31" s="166" t="s">
        <v>37</v>
      </c>
      <c r="F31" s="177">
        <v>21</v>
      </c>
      <c r="H31" s="162"/>
      <c r="I31" s="163">
        <v>30</v>
      </c>
      <c r="J31" s="162">
        <f t="shared" si="0"/>
        <v>2</v>
      </c>
      <c r="K31" s="175" t="str">
        <f t="shared" si="1"/>
        <v>X</v>
      </c>
      <c r="L31" s="163" t="str">
        <f t="shared" si="2"/>
        <v>X</v>
      </c>
    </row>
    <row r="32" spans="1:12" x14ac:dyDescent="0.35">
      <c r="B32" s="239"/>
      <c r="C32" s="172" t="str">
        <f>'[4]Big Board'!B33</f>
        <v>Nebraska</v>
      </c>
      <c r="D32" s="165" t="s">
        <v>38</v>
      </c>
      <c r="E32" s="166" t="s">
        <v>72</v>
      </c>
      <c r="F32" s="177">
        <v>9</v>
      </c>
      <c r="H32" s="162"/>
      <c r="I32" s="163">
        <v>31</v>
      </c>
      <c r="J32" s="162">
        <f t="shared" si="0"/>
        <v>39</v>
      </c>
      <c r="K32" s="175" t="str">
        <f t="shared" si="1"/>
        <v>X</v>
      </c>
      <c r="L32" s="163" t="str">
        <f t="shared" si="2"/>
        <v>X</v>
      </c>
    </row>
    <row r="33" spans="2:17" x14ac:dyDescent="0.35">
      <c r="B33" s="239"/>
      <c r="C33" s="172" t="str">
        <f>'[4]Big Board'!B34</f>
        <v>Air Force</v>
      </c>
      <c r="D33" s="165" t="s">
        <v>39</v>
      </c>
      <c r="E33" s="166" t="s">
        <v>73</v>
      </c>
      <c r="F33" s="177">
        <v>38</v>
      </c>
      <c r="H33" s="162"/>
      <c r="I33" s="163">
        <v>32</v>
      </c>
      <c r="J33" s="162">
        <f t="shared" si="0"/>
        <v>33</v>
      </c>
      <c r="K33" s="175" t="str">
        <f t="shared" si="1"/>
        <v>X</v>
      </c>
      <c r="L33" s="163" t="str">
        <f t="shared" si="2"/>
        <v>X</v>
      </c>
    </row>
    <row r="34" spans="2:17" x14ac:dyDescent="0.35">
      <c r="B34" s="239"/>
      <c r="C34" s="172" t="str">
        <f>'[4]Big Board'!B35</f>
        <v>(11) Florida State</v>
      </c>
      <c r="D34" s="165" t="s">
        <v>40</v>
      </c>
      <c r="E34" s="166" t="s">
        <v>40</v>
      </c>
      <c r="F34" s="177">
        <v>32</v>
      </c>
      <c r="H34" s="162"/>
      <c r="I34" s="163">
        <v>33</v>
      </c>
      <c r="J34" s="162">
        <f t="shared" si="0"/>
        <v>18</v>
      </c>
      <c r="K34" s="175" t="str">
        <f t="shared" si="1"/>
        <v>X</v>
      </c>
      <c r="L34" s="163" t="str">
        <f t="shared" si="2"/>
        <v>X</v>
      </c>
    </row>
    <row r="35" spans="2:17" x14ac:dyDescent="0.35">
      <c r="B35" s="239"/>
      <c r="C35" s="172" t="str">
        <f>'[4]Big Board'!B36</f>
        <v>(20) LSU</v>
      </c>
      <c r="D35" s="165" t="s">
        <v>41</v>
      </c>
      <c r="E35" s="166" t="s">
        <v>84</v>
      </c>
      <c r="F35" s="177">
        <v>2</v>
      </c>
      <c r="H35" s="162"/>
      <c r="I35" s="163">
        <v>34</v>
      </c>
      <c r="J35" s="162">
        <f t="shared" si="0"/>
        <v>7</v>
      </c>
      <c r="K35" s="175" t="str">
        <f t="shared" si="1"/>
        <v>X</v>
      </c>
      <c r="L35" s="163" t="str">
        <f t="shared" si="2"/>
        <v>X</v>
      </c>
      <c r="Q35" s="155" t="s">
        <v>4</v>
      </c>
    </row>
    <row r="36" spans="2:17" ht="15" thickBot="1" x14ac:dyDescent="0.4">
      <c r="B36" s="239"/>
      <c r="C36" s="172" t="str">
        <f>'[4]Big Board'!B37</f>
        <v>Georgia Tech</v>
      </c>
      <c r="D36" s="165" t="s">
        <v>42</v>
      </c>
      <c r="E36" s="166" t="s">
        <v>74</v>
      </c>
      <c r="F36" s="177">
        <v>20</v>
      </c>
      <c r="H36" s="162"/>
      <c r="I36" s="158">
        <v>35</v>
      </c>
      <c r="J36" s="159">
        <f t="shared" si="0"/>
        <v>21</v>
      </c>
      <c r="K36" s="176" t="str">
        <f t="shared" si="1"/>
        <v>X</v>
      </c>
      <c r="L36" s="158" t="str">
        <f t="shared" si="2"/>
        <v>X</v>
      </c>
    </row>
    <row r="37" spans="2:17" ht="15" thickTop="1" x14ac:dyDescent="0.35">
      <c r="B37" s="239"/>
      <c r="C37" s="172" t="str">
        <f>'[4]Big Board'!B38</f>
        <v>(4) Washington</v>
      </c>
      <c r="D37" s="165" t="s">
        <v>43</v>
      </c>
      <c r="E37" s="166" t="s">
        <v>43</v>
      </c>
      <c r="F37" s="177">
        <v>37</v>
      </c>
      <c r="H37" s="162"/>
      <c r="I37" s="163">
        <v>36</v>
      </c>
      <c r="J37" s="162">
        <f t="shared" si="0"/>
        <v>26</v>
      </c>
      <c r="K37" s="175" t="str">
        <f t="shared" si="1"/>
        <v>X</v>
      </c>
      <c r="L37" s="163" t="str">
        <f t="shared" si="2"/>
        <v>X</v>
      </c>
    </row>
    <row r="38" spans="2:17" x14ac:dyDescent="0.35">
      <c r="B38" s="239"/>
      <c r="C38" s="172" t="str">
        <f>'[4]Big Board'!B39</f>
        <v>(3) Ohio State</v>
      </c>
      <c r="D38" s="165" t="s">
        <v>44</v>
      </c>
      <c r="E38" s="166" t="s">
        <v>97</v>
      </c>
      <c r="F38" s="163">
        <v>19</v>
      </c>
      <c r="H38" s="162"/>
      <c r="I38" s="163">
        <v>37</v>
      </c>
      <c r="J38" s="162">
        <f t="shared" si="0"/>
        <v>36</v>
      </c>
      <c r="K38" s="175" t="str">
        <f t="shared" si="1"/>
        <v>X</v>
      </c>
      <c r="L38" s="163" t="str">
        <f t="shared" si="2"/>
        <v>X</v>
      </c>
    </row>
    <row r="39" spans="2:17" x14ac:dyDescent="0.35">
      <c r="B39" s="239"/>
      <c r="C39" s="172" t="str">
        <f>'[4]Big Board'!B40</f>
        <v>(17) Florida</v>
      </c>
      <c r="D39" s="165" t="s">
        <v>45</v>
      </c>
      <c r="E39" s="166" t="s">
        <v>45</v>
      </c>
      <c r="F39" s="177">
        <v>18</v>
      </c>
      <c r="H39" s="162"/>
      <c r="I39" s="163">
        <v>38</v>
      </c>
      <c r="J39" s="162">
        <f t="shared" si="0"/>
        <v>32</v>
      </c>
      <c r="K39" s="175" t="str">
        <f t="shared" si="1"/>
        <v>X</v>
      </c>
      <c r="L39" s="163" t="str">
        <f t="shared" si="2"/>
        <v>X</v>
      </c>
    </row>
    <row r="40" spans="2:17" x14ac:dyDescent="0.35">
      <c r="B40" s="239"/>
      <c r="C40" s="162" t="str">
        <f>'[4]Big Board'!B41</f>
        <v>(15) Western Michigan</v>
      </c>
      <c r="D40" s="165" t="s">
        <v>46</v>
      </c>
      <c r="E40" s="177" t="s">
        <v>46</v>
      </c>
      <c r="F40" s="166">
        <v>31</v>
      </c>
      <c r="H40" s="162"/>
      <c r="I40" s="163">
        <v>39</v>
      </c>
      <c r="J40" s="162">
        <f t="shared" si="0"/>
        <v>10</v>
      </c>
      <c r="K40" s="175" t="str">
        <f t="shared" si="1"/>
        <v>X</v>
      </c>
      <c r="L40" s="163" t="str">
        <f t="shared" si="2"/>
        <v>X</v>
      </c>
    </row>
    <row r="41" spans="2:17" x14ac:dyDescent="0.35">
      <c r="B41" s="239"/>
      <c r="C41" s="162" t="str">
        <f>'[4]Big Board'!B42</f>
        <v>(9) USC</v>
      </c>
      <c r="D41" s="165" t="s">
        <v>83</v>
      </c>
      <c r="E41" s="166" t="s">
        <v>83</v>
      </c>
      <c r="F41" s="166">
        <v>1</v>
      </c>
      <c r="H41" s="162"/>
      <c r="I41" s="163">
        <v>40</v>
      </c>
      <c r="J41" s="162">
        <f t="shared" si="0"/>
        <v>19</v>
      </c>
      <c r="K41" s="175" t="str">
        <f t="shared" si="1"/>
        <v>X</v>
      </c>
      <c r="L41" s="163" t="str">
        <f t="shared" si="2"/>
        <v>X</v>
      </c>
    </row>
    <row r="42" spans="2:17" ht="15" thickBot="1" x14ac:dyDescent="0.4">
      <c r="B42" s="240"/>
      <c r="C42" s="169" t="str">
        <f>'[4]Big Board'!B43</f>
        <v>(14) Auburn</v>
      </c>
      <c r="D42" s="169" t="s">
        <v>47</v>
      </c>
      <c r="E42" s="167" t="s">
        <v>47</v>
      </c>
      <c r="F42" s="170">
        <v>16</v>
      </c>
      <c r="H42" s="162"/>
      <c r="I42" s="163">
        <v>41</v>
      </c>
      <c r="J42" s="162">
        <f t="shared" si="0"/>
        <v>15</v>
      </c>
      <c r="K42" s="175" t="str">
        <f t="shared" si="1"/>
        <v>X</v>
      </c>
      <c r="L42" s="163" t="str">
        <f t="shared" si="2"/>
        <v>X</v>
      </c>
    </row>
    <row r="43" spans="2:17" ht="15" thickBot="1" x14ac:dyDescent="0.4">
      <c r="C43" s="174" t="str">
        <f>E37</f>
        <v>(1) Alabama</v>
      </c>
      <c r="D43" s="174" t="str">
        <f>E38</f>
        <v>(3) Ohio State</v>
      </c>
      <c r="E43" s="171" t="s">
        <v>43</v>
      </c>
      <c r="F43" s="168">
        <v>15</v>
      </c>
      <c r="H43" s="162"/>
      <c r="I43" s="158">
        <v>42</v>
      </c>
      <c r="J43" s="159">
        <f t="shared" si="0"/>
        <v>1</v>
      </c>
      <c r="K43" s="176" t="str">
        <f t="shared" si="1"/>
        <v>X</v>
      </c>
      <c r="L43" s="158" t="str">
        <f t="shared" si="2"/>
        <v>X</v>
      </c>
    </row>
    <row r="44" spans="2:17" ht="15" thickTop="1" x14ac:dyDescent="0.35">
      <c r="C44" s="162"/>
      <c r="D44" s="162"/>
      <c r="E44" s="162"/>
      <c r="F44" s="162"/>
    </row>
    <row r="45" spans="2:17" x14ac:dyDescent="0.35">
      <c r="C45" s="162"/>
      <c r="D45" s="162"/>
      <c r="E45" s="162"/>
      <c r="F45" s="162"/>
    </row>
    <row r="46" spans="2:17" x14ac:dyDescent="0.35">
      <c r="C46" s="162"/>
      <c r="D46" s="162"/>
      <c r="E46" s="162"/>
      <c r="F46" s="162"/>
    </row>
    <row r="47" spans="2:17" x14ac:dyDescent="0.35">
      <c r="C47" s="162"/>
      <c r="D47" s="162"/>
      <c r="E47" s="162"/>
      <c r="F47" s="162"/>
    </row>
    <row r="48" spans="2:17" x14ac:dyDescent="0.35">
      <c r="C48" s="162"/>
      <c r="D48" s="162"/>
      <c r="E48" s="162"/>
      <c r="F48" s="162"/>
    </row>
  </sheetData>
  <mergeCells count="5">
    <mergeCell ref="B2:B14"/>
    <mergeCell ref="N3:O4"/>
    <mergeCell ref="P3:Q4"/>
    <mergeCell ref="B15:B29"/>
    <mergeCell ref="B30:B42"/>
  </mergeCells>
  <conditionalFormatting sqref="F2:F43">
    <cfRule type="duplicateValues" dxfId="33" priority="1"/>
  </conditionalFormatting>
  <conditionalFormatting sqref="F2:F11">
    <cfRule type="duplicateValues" dxfId="32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RowHeight="14.5" x14ac:dyDescent="0.35"/>
  <cols>
    <col min="1" max="2" width="8.7265625" style="68"/>
    <col min="3" max="5" width="23.1796875" style="68" customWidth="1"/>
    <col min="6" max="6" width="14.26953125" style="68" customWidth="1"/>
    <col min="7" max="8" width="8.7265625" style="68"/>
    <col min="9" max="9" width="19" style="68" bestFit="1" customWidth="1"/>
    <col min="10" max="10" width="6.453125" style="68" hidden="1" customWidth="1"/>
    <col min="11" max="11" width="8.7265625" style="68" hidden="1" customWidth="1"/>
    <col min="12" max="12" width="8.7265625" style="68"/>
    <col min="13" max="13" width="9.1796875" style="68" customWidth="1"/>
    <col min="14" max="14" width="9.7265625" style="68" bestFit="1" customWidth="1"/>
    <col min="15" max="15" width="8.81640625" style="68" customWidth="1"/>
    <col min="16" max="16" width="8.7265625" style="68"/>
    <col min="17" max="17" width="12.453125" style="68" customWidth="1"/>
    <col min="18" max="20" width="8.7265625" style="68"/>
    <col min="21" max="21" width="8.7265625" style="68" customWidth="1"/>
    <col min="22" max="16384" width="8.7265625" style="68"/>
  </cols>
  <sheetData>
    <row r="1" spans="1:18" ht="15.5" thickTop="1" thickBot="1" x14ac:dyDescent="0.4">
      <c r="A1" s="68" t="s">
        <v>4</v>
      </c>
      <c r="C1" s="89" t="s">
        <v>5</v>
      </c>
      <c r="D1" s="90" t="s">
        <v>78</v>
      </c>
      <c r="E1" s="91" t="s">
        <v>2</v>
      </c>
      <c r="F1" s="92" t="s">
        <v>3</v>
      </c>
      <c r="I1" s="72" t="s">
        <v>6</v>
      </c>
      <c r="J1" s="72"/>
      <c r="K1" s="72"/>
      <c r="L1" s="72"/>
      <c r="O1" s="73"/>
      <c r="P1" s="73"/>
    </row>
    <row r="2" spans="1:18" ht="15.5" thickTop="1" thickBot="1" x14ac:dyDescent="0.4">
      <c r="C2" s="84" t="s">
        <v>48</v>
      </c>
      <c r="D2" s="93" t="s">
        <v>91</v>
      </c>
      <c r="E2" s="94" t="s">
        <v>91</v>
      </c>
      <c r="F2" s="95">
        <v>11</v>
      </c>
      <c r="I2" s="82">
        <v>1</v>
      </c>
      <c r="J2" s="68">
        <f>MATCH(I2,$F$2:$F$43,0)</f>
        <v>16</v>
      </c>
      <c r="K2" s="70" t="str">
        <f>IF(J2&gt;=0,"X","")</f>
        <v>X</v>
      </c>
      <c r="L2" s="82" t="str">
        <f>IFERROR(K2,"Unused")</f>
        <v>X</v>
      </c>
      <c r="O2" s="74"/>
      <c r="P2" s="74"/>
    </row>
    <row r="3" spans="1:18" x14ac:dyDescent="0.35">
      <c r="C3" s="85" t="s">
        <v>49</v>
      </c>
      <c r="D3" s="96" t="s">
        <v>14</v>
      </c>
      <c r="E3" s="97" t="s">
        <v>14</v>
      </c>
      <c r="F3" s="98">
        <v>5</v>
      </c>
      <c r="I3" s="82">
        <v>2</v>
      </c>
      <c r="J3" s="68">
        <f t="shared" ref="J3:J43" si="0">MATCH(I3,$F$2:$F$43,0)</f>
        <v>37</v>
      </c>
      <c r="K3" s="70" t="str">
        <f t="shared" ref="K3:K43" si="1">IF(J3&gt;=0,"X","")</f>
        <v>X</v>
      </c>
      <c r="L3" s="82" t="str">
        <f t="shared" ref="L3:L43" si="2">IFERROR(K3,"Unused")</f>
        <v>X</v>
      </c>
      <c r="N3" s="232" t="s">
        <v>8</v>
      </c>
      <c r="O3" s="233"/>
      <c r="P3" s="233" t="s">
        <v>131</v>
      </c>
      <c r="Q3" s="236"/>
    </row>
    <row r="4" spans="1:18" ht="15" thickBot="1" x14ac:dyDescent="0.4">
      <c r="C4" s="87" t="s">
        <v>50</v>
      </c>
      <c r="D4" s="99" t="s">
        <v>90</v>
      </c>
      <c r="E4" s="100" t="s">
        <v>50</v>
      </c>
      <c r="F4" s="101">
        <v>12</v>
      </c>
      <c r="I4" s="82">
        <v>3</v>
      </c>
      <c r="J4" s="68">
        <f t="shared" si="0"/>
        <v>28</v>
      </c>
      <c r="K4" s="70" t="str">
        <f t="shared" si="1"/>
        <v>X</v>
      </c>
      <c r="L4" s="82" t="str">
        <f t="shared" si="2"/>
        <v>X</v>
      </c>
      <c r="N4" s="234"/>
      <c r="O4" s="235"/>
      <c r="P4" s="235"/>
      <c r="Q4" s="237"/>
    </row>
    <row r="5" spans="1:18" x14ac:dyDescent="0.35">
      <c r="C5" s="85" t="s">
        <v>92</v>
      </c>
      <c r="D5" s="96" t="s">
        <v>15</v>
      </c>
      <c r="E5" s="97" t="s">
        <v>15</v>
      </c>
      <c r="F5" s="98">
        <v>8</v>
      </c>
      <c r="I5" s="82">
        <v>4</v>
      </c>
      <c r="J5" s="68">
        <f t="shared" si="0"/>
        <v>5</v>
      </c>
      <c r="K5" s="70" t="str">
        <f t="shared" si="1"/>
        <v>X</v>
      </c>
      <c r="L5" s="82" t="str">
        <f t="shared" si="2"/>
        <v>X</v>
      </c>
    </row>
    <row r="6" spans="1:18" x14ac:dyDescent="0.35">
      <c r="C6" s="87" t="s">
        <v>51</v>
      </c>
      <c r="D6" s="99" t="s">
        <v>89</v>
      </c>
      <c r="E6" s="100" t="s">
        <v>89</v>
      </c>
      <c r="F6" s="101">
        <v>4</v>
      </c>
      <c r="H6" s="75"/>
      <c r="I6" s="76">
        <v>5</v>
      </c>
      <c r="J6" s="75">
        <f t="shared" si="0"/>
        <v>2</v>
      </c>
      <c r="K6" s="78" t="str">
        <f t="shared" si="1"/>
        <v>X</v>
      </c>
      <c r="L6" s="76" t="str">
        <f t="shared" si="2"/>
        <v>X</v>
      </c>
    </row>
    <row r="7" spans="1:18" x14ac:dyDescent="0.35">
      <c r="C7" s="85" t="s">
        <v>52</v>
      </c>
      <c r="D7" s="96" t="s">
        <v>16</v>
      </c>
      <c r="E7" s="97" t="s">
        <v>52</v>
      </c>
      <c r="F7" s="98">
        <v>20</v>
      </c>
      <c r="H7" s="75"/>
      <c r="I7" s="76">
        <v>6</v>
      </c>
      <c r="J7" s="75">
        <f t="shared" si="0"/>
        <v>13</v>
      </c>
      <c r="K7" s="78" t="str">
        <f t="shared" si="1"/>
        <v>X</v>
      </c>
      <c r="L7" s="76" t="str">
        <f t="shared" si="2"/>
        <v>X</v>
      </c>
    </row>
    <row r="8" spans="1:18" ht="15" thickBot="1" x14ac:dyDescent="0.4">
      <c r="C8" s="87" t="s">
        <v>53</v>
      </c>
      <c r="D8" s="99" t="s">
        <v>17</v>
      </c>
      <c r="E8" s="100" t="s">
        <v>53</v>
      </c>
      <c r="F8" s="101">
        <v>41</v>
      </c>
      <c r="H8" s="75"/>
      <c r="I8" s="71">
        <v>7</v>
      </c>
      <c r="J8" s="72">
        <f t="shared" si="0"/>
        <v>27</v>
      </c>
      <c r="K8" s="79" t="str">
        <f t="shared" si="1"/>
        <v>X</v>
      </c>
      <c r="L8" s="71" t="str">
        <f t="shared" si="2"/>
        <v>X</v>
      </c>
    </row>
    <row r="9" spans="1:18" ht="15" thickTop="1" x14ac:dyDescent="0.35">
      <c r="C9" s="85" t="s">
        <v>54</v>
      </c>
      <c r="D9" s="96" t="s">
        <v>81</v>
      </c>
      <c r="E9" s="97" t="s">
        <v>81</v>
      </c>
      <c r="F9" s="98">
        <v>22</v>
      </c>
      <c r="H9" s="75"/>
      <c r="I9" s="76">
        <v>8</v>
      </c>
      <c r="J9" s="75">
        <f t="shared" si="0"/>
        <v>4</v>
      </c>
      <c r="K9" s="78" t="str">
        <f t="shared" si="1"/>
        <v>X</v>
      </c>
      <c r="L9" s="76" t="str">
        <f t="shared" si="2"/>
        <v>X</v>
      </c>
    </row>
    <row r="10" spans="1:18" x14ac:dyDescent="0.35">
      <c r="C10" s="87" t="s">
        <v>55</v>
      </c>
      <c r="D10" s="99" t="s">
        <v>18</v>
      </c>
      <c r="E10" s="100" t="s">
        <v>55</v>
      </c>
      <c r="F10" s="101">
        <v>38</v>
      </c>
      <c r="H10" s="75"/>
      <c r="I10" s="76">
        <v>9</v>
      </c>
      <c r="J10" s="75">
        <f t="shared" si="0"/>
        <v>38</v>
      </c>
      <c r="K10" s="78" t="str">
        <f t="shared" si="1"/>
        <v>X</v>
      </c>
      <c r="L10" s="76" t="str">
        <f t="shared" si="2"/>
        <v>X</v>
      </c>
      <c r="R10" s="68" t="s">
        <v>4</v>
      </c>
    </row>
    <row r="11" spans="1:18" x14ac:dyDescent="0.35">
      <c r="C11" s="85" t="s">
        <v>98</v>
      </c>
      <c r="D11" s="96" t="s">
        <v>19</v>
      </c>
      <c r="E11" s="97" t="s">
        <v>98</v>
      </c>
      <c r="F11" s="98">
        <v>36</v>
      </c>
      <c r="H11" s="75"/>
      <c r="I11" s="76">
        <v>10</v>
      </c>
      <c r="J11" s="75">
        <f t="shared" si="0"/>
        <v>42</v>
      </c>
      <c r="K11" s="78" t="str">
        <f t="shared" si="1"/>
        <v>X</v>
      </c>
      <c r="L11" s="76" t="str">
        <f t="shared" si="2"/>
        <v>X</v>
      </c>
    </row>
    <row r="12" spans="1:18" x14ac:dyDescent="0.35">
      <c r="C12" s="87" t="s">
        <v>56</v>
      </c>
      <c r="D12" s="99" t="s">
        <v>20</v>
      </c>
      <c r="E12" s="100" t="s">
        <v>56</v>
      </c>
      <c r="F12" s="101">
        <v>31</v>
      </c>
      <c r="H12" s="75"/>
      <c r="I12" s="76">
        <v>11</v>
      </c>
      <c r="J12" s="75">
        <f t="shared" si="0"/>
        <v>1</v>
      </c>
      <c r="K12" s="78" t="str">
        <f t="shared" si="1"/>
        <v>X</v>
      </c>
      <c r="L12" s="76" t="str">
        <f t="shared" si="2"/>
        <v>X</v>
      </c>
    </row>
    <row r="13" spans="1:18" x14ac:dyDescent="0.35">
      <c r="C13" s="85" t="s">
        <v>57</v>
      </c>
      <c r="D13" s="96" t="s">
        <v>21</v>
      </c>
      <c r="E13" s="97" t="s">
        <v>21</v>
      </c>
      <c r="F13" s="98">
        <v>32</v>
      </c>
      <c r="H13" s="75"/>
      <c r="I13" s="76">
        <v>12</v>
      </c>
      <c r="J13" s="75">
        <f t="shared" si="0"/>
        <v>3</v>
      </c>
      <c r="K13" s="78" t="str">
        <f t="shared" si="1"/>
        <v>X</v>
      </c>
      <c r="L13" s="76" t="str">
        <f t="shared" si="2"/>
        <v>X</v>
      </c>
    </row>
    <row r="14" spans="1:18" ht="15" thickBot="1" x14ac:dyDescent="0.4">
      <c r="C14" s="87" t="s">
        <v>58</v>
      </c>
      <c r="D14" s="99" t="s">
        <v>22</v>
      </c>
      <c r="E14" s="100" t="s">
        <v>22</v>
      </c>
      <c r="F14" s="101">
        <v>6</v>
      </c>
      <c r="H14" s="75"/>
      <c r="I14" s="76">
        <v>13</v>
      </c>
      <c r="J14" s="75">
        <f t="shared" si="0"/>
        <v>23</v>
      </c>
      <c r="K14" s="78" t="str">
        <f t="shared" si="1"/>
        <v>X</v>
      </c>
      <c r="L14" s="76" t="str">
        <f t="shared" si="2"/>
        <v>X</v>
      </c>
      <c r="Q14" s="68" t="s">
        <v>4</v>
      </c>
    </row>
    <row r="15" spans="1:18" ht="15" thickBot="1" x14ac:dyDescent="0.4">
      <c r="C15" s="102" t="s">
        <v>59</v>
      </c>
      <c r="D15" s="103" t="s">
        <v>23</v>
      </c>
      <c r="E15" s="104" t="s">
        <v>59</v>
      </c>
      <c r="F15" s="105">
        <v>34</v>
      </c>
      <c r="H15" s="75"/>
      <c r="I15" s="71">
        <v>14</v>
      </c>
      <c r="J15" s="72">
        <f t="shared" si="0"/>
        <v>35</v>
      </c>
      <c r="K15" s="79" t="str">
        <f t="shared" si="1"/>
        <v>X</v>
      </c>
      <c r="L15" s="71" t="str">
        <f t="shared" si="2"/>
        <v>X</v>
      </c>
    </row>
    <row r="16" spans="1:18" ht="15" thickTop="1" x14ac:dyDescent="0.35">
      <c r="C16" s="87" t="s">
        <v>60</v>
      </c>
      <c r="D16" s="99" t="s">
        <v>88</v>
      </c>
      <c r="E16" s="100" t="s">
        <v>88</v>
      </c>
      <c r="F16" s="101">
        <v>40</v>
      </c>
      <c r="H16" s="75"/>
      <c r="I16" s="76">
        <v>15</v>
      </c>
      <c r="J16" s="75">
        <f t="shared" si="0"/>
        <v>24</v>
      </c>
      <c r="K16" s="78" t="str">
        <f t="shared" si="1"/>
        <v>X</v>
      </c>
      <c r="L16" s="76" t="str">
        <f t="shared" si="2"/>
        <v>X</v>
      </c>
    </row>
    <row r="17" spans="3:12" x14ac:dyDescent="0.35">
      <c r="C17" s="85" t="s">
        <v>61</v>
      </c>
      <c r="D17" s="96" t="s">
        <v>24</v>
      </c>
      <c r="E17" s="97" t="s">
        <v>61</v>
      </c>
      <c r="F17" s="98">
        <v>1</v>
      </c>
      <c r="H17" s="75"/>
      <c r="I17" s="76">
        <v>16</v>
      </c>
      <c r="J17" s="75">
        <f t="shared" si="0"/>
        <v>34</v>
      </c>
      <c r="K17" s="78" t="str">
        <f t="shared" si="1"/>
        <v>X</v>
      </c>
      <c r="L17" s="76" t="str">
        <f t="shared" si="2"/>
        <v>X</v>
      </c>
    </row>
    <row r="18" spans="3:12" x14ac:dyDescent="0.35">
      <c r="C18" s="87" t="s">
        <v>62</v>
      </c>
      <c r="D18" s="99" t="s">
        <v>25</v>
      </c>
      <c r="E18" s="100" t="s">
        <v>62</v>
      </c>
      <c r="F18" s="101">
        <v>21</v>
      </c>
      <c r="H18" s="75"/>
      <c r="I18" s="76">
        <v>17</v>
      </c>
      <c r="J18" s="75">
        <f t="shared" si="0"/>
        <v>33</v>
      </c>
      <c r="K18" s="78" t="str">
        <f t="shared" si="1"/>
        <v>X</v>
      </c>
      <c r="L18" s="76" t="str">
        <f t="shared" si="2"/>
        <v>X</v>
      </c>
    </row>
    <row r="19" spans="3:12" x14ac:dyDescent="0.35">
      <c r="C19" s="85" t="s">
        <v>63</v>
      </c>
      <c r="D19" s="96" t="s">
        <v>26</v>
      </c>
      <c r="E19" s="97" t="s">
        <v>63</v>
      </c>
      <c r="F19" s="98">
        <v>23</v>
      </c>
      <c r="H19" s="75"/>
      <c r="I19" s="76">
        <v>18</v>
      </c>
      <c r="J19" s="75">
        <f t="shared" si="0"/>
        <v>31</v>
      </c>
      <c r="K19" s="78" t="str">
        <f t="shared" si="1"/>
        <v>X</v>
      </c>
      <c r="L19" s="76" t="str">
        <f t="shared" si="2"/>
        <v>X</v>
      </c>
    </row>
    <row r="20" spans="3:12" x14ac:dyDescent="0.35">
      <c r="C20" s="87" t="s">
        <v>64</v>
      </c>
      <c r="D20" s="99" t="s">
        <v>27</v>
      </c>
      <c r="E20" s="100" t="s">
        <v>64</v>
      </c>
      <c r="F20" s="101">
        <v>26</v>
      </c>
      <c r="H20" s="75"/>
      <c r="I20" s="76">
        <v>19</v>
      </c>
      <c r="J20" s="75">
        <f t="shared" si="0"/>
        <v>29</v>
      </c>
      <c r="K20" s="78" t="str">
        <f t="shared" si="1"/>
        <v>X</v>
      </c>
      <c r="L20" s="76" t="str">
        <f t="shared" si="2"/>
        <v>X</v>
      </c>
    </row>
    <row r="21" spans="3:12" x14ac:dyDescent="0.35">
      <c r="C21" s="85" t="s">
        <v>93</v>
      </c>
      <c r="D21" s="96" t="s">
        <v>28</v>
      </c>
      <c r="E21" s="97" t="s">
        <v>93</v>
      </c>
      <c r="F21" s="98">
        <v>28</v>
      </c>
      <c r="H21" s="75"/>
      <c r="I21" s="76">
        <v>20</v>
      </c>
      <c r="J21" s="75">
        <f t="shared" si="0"/>
        <v>6</v>
      </c>
      <c r="K21" s="78" t="str">
        <f t="shared" si="1"/>
        <v>X</v>
      </c>
      <c r="L21" s="76" t="str">
        <f t="shared" si="2"/>
        <v>X</v>
      </c>
    </row>
    <row r="22" spans="3:12" ht="15" thickBot="1" x14ac:dyDescent="0.4">
      <c r="C22" s="87" t="s">
        <v>65</v>
      </c>
      <c r="D22" s="99" t="s">
        <v>87</v>
      </c>
      <c r="E22" s="100" t="s">
        <v>87</v>
      </c>
      <c r="F22" s="101">
        <v>37</v>
      </c>
      <c r="H22" s="75"/>
      <c r="I22" s="71">
        <v>21</v>
      </c>
      <c r="J22" s="72">
        <f t="shared" si="0"/>
        <v>17</v>
      </c>
      <c r="K22" s="79" t="str">
        <f t="shared" si="1"/>
        <v>X</v>
      </c>
      <c r="L22" s="71" t="str">
        <f t="shared" si="2"/>
        <v>X</v>
      </c>
    </row>
    <row r="23" spans="3:12" ht="15" thickTop="1" x14ac:dyDescent="0.35">
      <c r="C23" s="85" t="s">
        <v>66</v>
      </c>
      <c r="D23" s="96" t="s">
        <v>29</v>
      </c>
      <c r="E23" s="97" t="s">
        <v>29</v>
      </c>
      <c r="F23" s="98">
        <v>29</v>
      </c>
      <c r="H23" s="75"/>
      <c r="I23" s="76">
        <v>22</v>
      </c>
      <c r="J23" s="75">
        <f t="shared" si="0"/>
        <v>8</v>
      </c>
      <c r="K23" s="78" t="str">
        <f t="shared" si="1"/>
        <v>X</v>
      </c>
      <c r="L23" s="76" t="str">
        <f t="shared" si="2"/>
        <v>X</v>
      </c>
    </row>
    <row r="24" spans="3:12" x14ac:dyDescent="0.35">
      <c r="C24" s="87" t="s">
        <v>80</v>
      </c>
      <c r="D24" s="99" t="s">
        <v>30</v>
      </c>
      <c r="E24" s="100" t="s">
        <v>80</v>
      </c>
      <c r="F24" s="101">
        <v>13</v>
      </c>
      <c r="H24" s="75"/>
      <c r="I24" s="76">
        <v>23</v>
      </c>
      <c r="J24" s="75">
        <f t="shared" si="0"/>
        <v>18</v>
      </c>
      <c r="K24" s="78" t="str">
        <f t="shared" si="1"/>
        <v>X</v>
      </c>
      <c r="L24" s="76" t="str">
        <f t="shared" si="2"/>
        <v>X</v>
      </c>
    </row>
    <row r="25" spans="3:12" x14ac:dyDescent="0.35">
      <c r="C25" s="85" t="s">
        <v>67</v>
      </c>
      <c r="D25" s="96" t="s">
        <v>31</v>
      </c>
      <c r="E25" s="97" t="s">
        <v>31</v>
      </c>
      <c r="F25" s="98">
        <v>15</v>
      </c>
      <c r="H25" s="75"/>
      <c r="I25" s="76">
        <v>24</v>
      </c>
      <c r="J25" s="75">
        <f t="shared" si="0"/>
        <v>30</v>
      </c>
      <c r="K25" s="78" t="str">
        <f t="shared" si="1"/>
        <v>X</v>
      </c>
      <c r="L25" s="76" t="str">
        <f t="shared" si="2"/>
        <v>X</v>
      </c>
    </row>
    <row r="26" spans="3:12" x14ac:dyDescent="0.35">
      <c r="C26" s="87" t="s">
        <v>94</v>
      </c>
      <c r="D26" s="99" t="s">
        <v>32</v>
      </c>
      <c r="E26" s="100" t="s">
        <v>32</v>
      </c>
      <c r="F26" s="101">
        <v>27</v>
      </c>
      <c r="H26" s="75"/>
      <c r="I26" s="76">
        <v>25</v>
      </c>
      <c r="J26" s="75">
        <f t="shared" si="0"/>
        <v>41</v>
      </c>
      <c r="K26" s="78" t="str">
        <f t="shared" si="1"/>
        <v>X</v>
      </c>
      <c r="L26" s="76" t="str">
        <f t="shared" si="2"/>
        <v>X</v>
      </c>
    </row>
    <row r="27" spans="3:12" x14ac:dyDescent="0.35">
      <c r="C27" s="85" t="s">
        <v>68</v>
      </c>
      <c r="D27" s="96" t="s">
        <v>33</v>
      </c>
      <c r="E27" s="97" t="s">
        <v>68</v>
      </c>
      <c r="F27" s="98">
        <v>30</v>
      </c>
      <c r="H27" s="75"/>
      <c r="I27" s="76">
        <v>26</v>
      </c>
      <c r="J27" s="75">
        <f t="shared" si="0"/>
        <v>19</v>
      </c>
      <c r="K27" s="78" t="str">
        <f t="shared" si="1"/>
        <v>X</v>
      </c>
      <c r="L27" s="76" t="str">
        <f t="shared" si="2"/>
        <v>X</v>
      </c>
    </row>
    <row r="28" spans="3:12" x14ac:dyDescent="0.35">
      <c r="C28" s="87" t="s">
        <v>69</v>
      </c>
      <c r="D28" s="99" t="s">
        <v>34</v>
      </c>
      <c r="E28" s="100" t="s">
        <v>69</v>
      </c>
      <c r="F28" s="101">
        <v>7</v>
      </c>
      <c r="H28" s="75"/>
      <c r="I28" s="76">
        <v>27</v>
      </c>
      <c r="J28" s="75">
        <f t="shared" si="0"/>
        <v>25</v>
      </c>
      <c r="K28" s="78" t="str">
        <f t="shared" si="1"/>
        <v>X</v>
      </c>
      <c r="L28" s="76" t="str">
        <f t="shared" si="2"/>
        <v>X</v>
      </c>
    </row>
    <row r="29" spans="3:12" ht="15" thickBot="1" x14ac:dyDescent="0.4">
      <c r="C29" s="85" t="s">
        <v>95</v>
      </c>
      <c r="D29" s="96" t="s">
        <v>35</v>
      </c>
      <c r="E29" s="97" t="s">
        <v>35</v>
      </c>
      <c r="F29" s="98">
        <v>3</v>
      </c>
      <c r="H29" s="75"/>
      <c r="I29" s="71">
        <v>28</v>
      </c>
      <c r="J29" s="72">
        <f t="shared" si="0"/>
        <v>20</v>
      </c>
      <c r="K29" s="79" t="str">
        <f t="shared" si="1"/>
        <v>X</v>
      </c>
      <c r="L29" s="71" t="str">
        <f t="shared" si="2"/>
        <v>X</v>
      </c>
    </row>
    <row r="30" spans="3:12" ht="15" thickTop="1" x14ac:dyDescent="0.35">
      <c r="C30" s="106" t="s">
        <v>70</v>
      </c>
      <c r="D30" s="93" t="s">
        <v>36</v>
      </c>
      <c r="E30" s="107" t="s">
        <v>36</v>
      </c>
      <c r="F30" s="95">
        <v>19</v>
      </c>
      <c r="H30" s="75"/>
      <c r="I30" s="76">
        <v>29</v>
      </c>
      <c r="J30" s="75">
        <f t="shared" si="0"/>
        <v>22</v>
      </c>
      <c r="K30" s="78" t="str">
        <f t="shared" si="1"/>
        <v>X</v>
      </c>
      <c r="L30" s="76" t="str">
        <f t="shared" si="2"/>
        <v>X</v>
      </c>
    </row>
    <row r="31" spans="3:12" x14ac:dyDescent="0.35">
      <c r="C31" s="85" t="s">
        <v>71</v>
      </c>
      <c r="D31" s="96" t="s">
        <v>37</v>
      </c>
      <c r="E31" s="97" t="s">
        <v>37</v>
      </c>
      <c r="F31" s="98">
        <v>24</v>
      </c>
      <c r="H31" s="75"/>
      <c r="I31" s="76">
        <v>30</v>
      </c>
      <c r="J31" s="75">
        <f t="shared" si="0"/>
        <v>26</v>
      </c>
      <c r="K31" s="78" t="str">
        <f t="shared" si="1"/>
        <v>X</v>
      </c>
      <c r="L31" s="76" t="str">
        <f t="shared" si="2"/>
        <v>X</v>
      </c>
    </row>
    <row r="32" spans="3:12" x14ac:dyDescent="0.35">
      <c r="C32" s="87" t="s">
        <v>72</v>
      </c>
      <c r="D32" s="99" t="s">
        <v>38</v>
      </c>
      <c r="E32" s="100" t="s">
        <v>38</v>
      </c>
      <c r="F32" s="101">
        <v>18</v>
      </c>
      <c r="H32" s="75"/>
      <c r="I32" s="76">
        <v>31</v>
      </c>
      <c r="J32" s="75">
        <f t="shared" si="0"/>
        <v>11</v>
      </c>
      <c r="K32" s="78" t="str">
        <f t="shared" si="1"/>
        <v>X</v>
      </c>
      <c r="L32" s="76" t="str">
        <f t="shared" si="2"/>
        <v>X</v>
      </c>
    </row>
    <row r="33" spans="3:17" x14ac:dyDescent="0.35">
      <c r="C33" s="85" t="s">
        <v>73</v>
      </c>
      <c r="D33" s="96" t="s">
        <v>39</v>
      </c>
      <c r="E33" s="97" t="s">
        <v>73</v>
      </c>
      <c r="F33" s="98">
        <v>39</v>
      </c>
      <c r="H33" s="75"/>
      <c r="I33" s="76">
        <v>32</v>
      </c>
      <c r="J33" s="75">
        <f t="shared" si="0"/>
        <v>12</v>
      </c>
      <c r="K33" s="78" t="str">
        <f t="shared" si="1"/>
        <v>X</v>
      </c>
      <c r="L33" s="76" t="str">
        <f t="shared" si="2"/>
        <v>X</v>
      </c>
    </row>
    <row r="34" spans="3:17" x14ac:dyDescent="0.35">
      <c r="C34" s="87" t="s">
        <v>96</v>
      </c>
      <c r="D34" s="99" t="s">
        <v>40</v>
      </c>
      <c r="E34" s="100" t="s">
        <v>40</v>
      </c>
      <c r="F34" s="101">
        <v>17</v>
      </c>
      <c r="H34" s="75"/>
      <c r="I34" s="76">
        <v>33</v>
      </c>
      <c r="J34" s="75">
        <f t="shared" si="0"/>
        <v>39</v>
      </c>
      <c r="K34" s="78" t="str">
        <f t="shared" si="1"/>
        <v>X</v>
      </c>
      <c r="L34" s="76" t="str">
        <f t="shared" si="2"/>
        <v>X</v>
      </c>
    </row>
    <row r="35" spans="3:17" x14ac:dyDescent="0.35">
      <c r="C35" s="85" t="s">
        <v>84</v>
      </c>
      <c r="D35" s="96" t="s">
        <v>41</v>
      </c>
      <c r="E35" s="97" t="s">
        <v>84</v>
      </c>
      <c r="F35" s="98">
        <v>16</v>
      </c>
      <c r="H35" s="75"/>
      <c r="I35" s="76">
        <v>34</v>
      </c>
      <c r="J35" s="75">
        <f t="shared" si="0"/>
        <v>14</v>
      </c>
      <c r="K35" s="78" t="str">
        <f t="shared" si="1"/>
        <v>X</v>
      </c>
      <c r="L35" s="76" t="str">
        <f t="shared" si="2"/>
        <v>X</v>
      </c>
      <c r="Q35" s="68" t="s">
        <v>4</v>
      </c>
    </row>
    <row r="36" spans="3:17" ht="15" thickBot="1" x14ac:dyDescent="0.4">
      <c r="C36" s="87" t="s">
        <v>74</v>
      </c>
      <c r="D36" s="99" t="s">
        <v>42</v>
      </c>
      <c r="E36" s="100" t="s">
        <v>74</v>
      </c>
      <c r="F36" s="101">
        <v>14</v>
      </c>
      <c r="H36" s="75"/>
      <c r="I36" s="71">
        <v>35</v>
      </c>
      <c r="J36" s="72">
        <f t="shared" si="0"/>
        <v>40</v>
      </c>
      <c r="K36" s="79" t="str">
        <f t="shared" si="1"/>
        <v>X</v>
      </c>
      <c r="L36" s="71" t="str">
        <f t="shared" si="2"/>
        <v>X</v>
      </c>
    </row>
    <row r="37" spans="3:17" ht="15" thickTop="1" x14ac:dyDescent="0.35">
      <c r="C37" s="85" t="s">
        <v>75</v>
      </c>
      <c r="D37" s="96" t="s">
        <v>43</v>
      </c>
      <c r="E37" s="97" t="s">
        <v>43</v>
      </c>
      <c r="F37" s="98">
        <v>42</v>
      </c>
      <c r="H37" s="75"/>
      <c r="I37" s="76">
        <v>36</v>
      </c>
      <c r="J37" s="75">
        <f t="shared" si="0"/>
        <v>10</v>
      </c>
      <c r="K37" s="78" t="str">
        <f t="shared" si="1"/>
        <v>X</v>
      </c>
      <c r="L37" s="76" t="str">
        <f t="shared" si="2"/>
        <v>X</v>
      </c>
    </row>
    <row r="38" spans="3:17" x14ac:dyDescent="0.35">
      <c r="C38" s="87" t="s">
        <v>97</v>
      </c>
      <c r="D38" s="99" t="s">
        <v>44</v>
      </c>
      <c r="E38" s="100" t="s">
        <v>44</v>
      </c>
      <c r="F38" s="101">
        <v>2</v>
      </c>
      <c r="H38" s="75"/>
      <c r="I38" s="76">
        <v>37</v>
      </c>
      <c r="J38" s="75">
        <f t="shared" si="0"/>
        <v>21</v>
      </c>
      <c r="K38" s="78" t="str">
        <f t="shared" si="1"/>
        <v>X</v>
      </c>
      <c r="L38" s="76" t="str">
        <f t="shared" si="2"/>
        <v>X</v>
      </c>
    </row>
    <row r="39" spans="3:17" x14ac:dyDescent="0.35">
      <c r="C39" s="85" t="s">
        <v>10</v>
      </c>
      <c r="D39" s="96" t="s">
        <v>45</v>
      </c>
      <c r="E39" s="97" t="s">
        <v>10</v>
      </c>
      <c r="F39" s="98">
        <v>9</v>
      </c>
      <c r="H39" s="75"/>
      <c r="I39" s="76">
        <v>38</v>
      </c>
      <c r="J39" s="75">
        <f t="shared" si="0"/>
        <v>9</v>
      </c>
      <c r="K39" s="78" t="str">
        <f t="shared" si="1"/>
        <v>X</v>
      </c>
      <c r="L39" s="76" t="str">
        <f t="shared" si="2"/>
        <v>X</v>
      </c>
    </row>
    <row r="40" spans="3:17" x14ac:dyDescent="0.35">
      <c r="C40" s="87" t="s">
        <v>76</v>
      </c>
      <c r="D40" s="99" t="s">
        <v>46</v>
      </c>
      <c r="E40" s="100" t="s">
        <v>46</v>
      </c>
      <c r="F40" s="101">
        <v>33</v>
      </c>
      <c r="H40" s="75"/>
      <c r="I40" s="76">
        <v>39</v>
      </c>
      <c r="J40" s="75">
        <f t="shared" si="0"/>
        <v>32</v>
      </c>
      <c r="K40" s="78" t="str">
        <f t="shared" si="1"/>
        <v>X</v>
      </c>
      <c r="L40" s="76" t="str">
        <f t="shared" si="2"/>
        <v>X</v>
      </c>
    </row>
    <row r="41" spans="3:17" x14ac:dyDescent="0.35">
      <c r="C41" s="85" t="s">
        <v>82</v>
      </c>
      <c r="D41" s="96" t="s">
        <v>83</v>
      </c>
      <c r="E41" s="97" t="s">
        <v>82</v>
      </c>
      <c r="F41" s="98">
        <v>35</v>
      </c>
      <c r="H41" s="75"/>
      <c r="I41" s="76">
        <v>40</v>
      </c>
      <c r="J41" s="75">
        <f t="shared" si="0"/>
        <v>15</v>
      </c>
      <c r="K41" s="78" t="str">
        <f t="shared" si="1"/>
        <v>X</v>
      </c>
      <c r="L41" s="76" t="str">
        <f t="shared" si="2"/>
        <v>X</v>
      </c>
    </row>
    <row r="42" spans="3:17" ht="15" thickBot="1" x14ac:dyDescent="0.4">
      <c r="C42" s="87" t="s">
        <v>77</v>
      </c>
      <c r="D42" s="99" t="s">
        <v>47</v>
      </c>
      <c r="E42" s="100" t="s">
        <v>47</v>
      </c>
      <c r="F42" s="101">
        <v>25</v>
      </c>
      <c r="H42" s="75"/>
      <c r="I42" s="76">
        <v>41</v>
      </c>
      <c r="J42" s="75">
        <f t="shared" si="0"/>
        <v>7</v>
      </c>
      <c r="K42" s="78" t="str">
        <f t="shared" si="1"/>
        <v>X</v>
      </c>
      <c r="L42" s="76" t="str">
        <f t="shared" si="2"/>
        <v>X</v>
      </c>
    </row>
    <row r="43" spans="3:17" ht="15.5" thickTop="1" thickBot="1" x14ac:dyDescent="0.4">
      <c r="C43" s="108" t="str">
        <f>E37</f>
        <v>(1) Alabama</v>
      </c>
      <c r="D43" s="109" t="str">
        <f>E38</f>
        <v>(2) Clemson</v>
      </c>
      <c r="E43" s="110" t="s">
        <v>43</v>
      </c>
      <c r="F43" s="111">
        <v>10</v>
      </c>
      <c r="H43" s="75"/>
      <c r="I43" s="71">
        <v>42</v>
      </c>
      <c r="J43" s="72">
        <f t="shared" si="0"/>
        <v>36</v>
      </c>
      <c r="K43" s="79" t="str">
        <f t="shared" si="1"/>
        <v>X</v>
      </c>
      <c r="L43" s="71" t="str">
        <f t="shared" si="2"/>
        <v>X</v>
      </c>
    </row>
    <row r="44" spans="3:17" ht="15" thickTop="1" x14ac:dyDescent="0.35">
      <c r="C44" s="75"/>
      <c r="D44" s="75"/>
      <c r="E44" s="75"/>
      <c r="F44" s="75"/>
    </row>
    <row r="45" spans="3:17" x14ac:dyDescent="0.35">
      <c r="C45" s="75"/>
      <c r="D45" s="75"/>
      <c r="E45" s="75"/>
      <c r="F45" s="75"/>
    </row>
    <row r="46" spans="3:17" x14ac:dyDescent="0.35">
      <c r="C46" s="75"/>
      <c r="D46" s="75"/>
      <c r="E46" s="75"/>
      <c r="F46" s="75"/>
    </row>
    <row r="47" spans="3:17" x14ac:dyDescent="0.35">
      <c r="C47" s="75"/>
      <c r="D47" s="75"/>
      <c r="E47" s="75"/>
      <c r="F47" s="75"/>
    </row>
    <row r="48" spans="3:17" x14ac:dyDescent="0.35">
      <c r="C48" s="75"/>
      <c r="D48" s="75"/>
      <c r="E48" s="75"/>
      <c r="F48" s="75"/>
    </row>
  </sheetData>
  <mergeCells count="2">
    <mergeCell ref="N3:O4"/>
    <mergeCell ref="P3:Q4"/>
  </mergeCells>
  <conditionalFormatting sqref="F2:F43">
    <cfRule type="duplicateValues" dxfId="23" priority="1"/>
  </conditionalFormatting>
  <conditionalFormatting sqref="F2:F11">
    <cfRule type="duplicateValues" dxfId="22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RowHeight="14.5" x14ac:dyDescent="0.35"/>
  <cols>
    <col min="1" max="2" width="8.7265625" style="68"/>
    <col min="3" max="5" width="23.1796875" style="68" customWidth="1"/>
    <col min="6" max="6" width="14.26953125" style="68" customWidth="1"/>
    <col min="7" max="8" width="8.7265625" style="68"/>
    <col min="9" max="9" width="19" style="68" bestFit="1" customWidth="1"/>
    <col min="10" max="10" width="6.453125" style="68" hidden="1" customWidth="1"/>
    <col min="11" max="11" width="8.7265625" style="68" hidden="1" customWidth="1"/>
    <col min="12" max="12" width="8.7265625" style="68"/>
    <col min="13" max="13" width="9.1796875" style="68" customWidth="1"/>
    <col min="14" max="14" width="9.7265625" style="68" bestFit="1" customWidth="1"/>
    <col min="15" max="15" width="8.81640625" style="68" customWidth="1"/>
    <col min="16" max="16" width="8.7265625" style="68"/>
    <col min="17" max="17" width="12.453125" style="68" customWidth="1"/>
    <col min="18" max="20" width="8.7265625" style="68"/>
    <col min="21" max="21" width="8.7265625" style="68" customWidth="1"/>
    <col min="22" max="16384" width="8.7265625" style="68"/>
  </cols>
  <sheetData>
    <row r="1" spans="1:18" ht="15" thickBot="1" x14ac:dyDescent="0.4">
      <c r="A1" s="68" t="s">
        <v>4</v>
      </c>
      <c r="C1" s="75" t="s">
        <v>5</v>
      </c>
      <c r="D1" s="77" t="s">
        <v>78</v>
      </c>
      <c r="E1" s="14" t="s">
        <v>2</v>
      </c>
      <c r="F1" s="76" t="s">
        <v>3</v>
      </c>
      <c r="I1" s="72" t="s">
        <v>6</v>
      </c>
      <c r="J1" s="72"/>
      <c r="K1" s="72"/>
      <c r="L1" s="72"/>
      <c r="O1" s="73"/>
      <c r="P1" s="73"/>
    </row>
    <row r="2" spans="1:18" ht="15.5" thickTop="1" thickBot="1" x14ac:dyDescent="0.4">
      <c r="B2" s="238" t="s">
        <v>102</v>
      </c>
      <c r="C2" s="75" t="str">
        <f>'[5]Big Board'!B3</f>
        <v>NC Central</v>
      </c>
      <c r="D2" s="12" t="s">
        <v>91</v>
      </c>
      <c r="E2" s="14" t="s">
        <v>48</v>
      </c>
      <c r="F2" s="22">
        <v>29</v>
      </c>
      <c r="I2" s="82">
        <v>1</v>
      </c>
      <c r="J2" s="68">
        <f>MATCH(I2,$F$2:$F$43,0)</f>
        <v>42</v>
      </c>
      <c r="K2" s="70" t="str">
        <f>IF(J2&gt;=0,"X","")</f>
        <v>X</v>
      </c>
      <c r="L2" s="82" t="str">
        <f>IFERROR(K2,"Unused")</f>
        <v>X</v>
      </c>
      <c r="O2" s="74"/>
      <c r="P2" s="74"/>
    </row>
    <row r="3" spans="1:18" x14ac:dyDescent="0.35">
      <c r="B3" s="239"/>
      <c r="C3" s="75" t="str">
        <f>'[5]Big Board'!B4</f>
        <v>UTSA</v>
      </c>
      <c r="D3" s="13" t="s">
        <v>14</v>
      </c>
      <c r="E3" s="14" t="s">
        <v>49</v>
      </c>
      <c r="F3" s="14">
        <v>15</v>
      </c>
      <c r="I3" s="82">
        <v>2</v>
      </c>
      <c r="J3" s="68">
        <f t="shared" ref="J3:J43" si="0">MATCH(I3,$F$2:$F$43,0)</f>
        <v>28</v>
      </c>
      <c r="K3" s="70" t="str">
        <f t="shared" ref="K3:K43" si="1">IF(J3&gt;=0,"X","")</f>
        <v>X</v>
      </c>
      <c r="L3" s="82" t="str">
        <f t="shared" ref="L3:L43" si="2">IFERROR(K3,"Unused")</f>
        <v>X</v>
      </c>
      <c r="N3" s="232" t="s">
        <v>8</v>
      </c>
      <c r="O3" s="233"/>
      <c r="P3" s="233" t="s">
        <v>121</v>
      </c>
      <c r="Q3" s="236"/>
    </row>
    <row r="4" spans="1:18" ht="15" thickBot="1" x14ac:dyDescent="0.4">
      <c r="B4" s="239"/>
      <c r="C4" s="75" t="str">
        <f>'[5]Big Board'!B5</f>
        <v>Houston</v>
      </c>
      <c r="D4" s="13" t="s">
        <v>90</v>
      </c>
      <c r="E4" s="29" t="s">
        <v>90</v>
      </c>
      <c r="F4" s="14">
        <v>14</v>
      </c>
      <c r="I4" s="82">
        <v>3</v>
      </c>
      <c r="J4" s="68">
        <f t="shared" si="0"/>
        <v>26</v>
      </c>
      <c r="K4" s="70" t="str">
        <f t="shared" si="1"/>
        <v>X</v>
      </c>
      <c r="L4" s="82" t="str">
        <f t="shared" si="2"/>
        <v>X</v>
      </c>
      <c r="N4" s="234"/>
      <c r="O4" s="235"/>
      <c r="P4" s="235"/>
      <c r="Q4" s="237"/>
    </row>
    <row r="5" spans="1:18" x14ac:dyDescent="0.35">
      <c r="B5" s="239"/>
      <c r="C5" s="77" t="str">
        <f>'[5]Big Board'!B6</f>
        <v>Arkansas State</v>
      </c>
      <c r="D5" s="13" t="s">
        <v>15</v>
      </c>
      <c r="E5" s="14" t="s">
        <v>92</v>
      </c>
      <c r="F5" s="29">
        <v>30</v>
      </c>
      <c r="I5" s="82">
        <v>4</v>
      </c>
      <c r="J5" s="68">
        <f t="shared" si="0"/>
        <v>23</v>
      </c>
      <c r="K5" s="70" t="str">
        <f t="shared" si="1"/>
        <v>X</v>
      </c>
      <c r="L5" s="82" t="str">
        <f t="shared" si="2"/>
        <v>X</v>
      </c>
    </row>
    <row r="6" spans="1:18" x14ac:dyDescent="0.35">
      <c r="B6" s="239"/>
      <c r="C6" s="77" t="str">
        <f>'[5]Big Board'!B7</f>
        <v>Toledo</v>
      </c>
      <c r="D6" s="13" t="s">
        <v>89</v>
      </c>
      <c r="E6" s="14" t="s">
        <v>89</v>
      </c>
      <c r="F6" s="29">
        <v>31</v>
      </c>
      <c r="H6" s="75"/>
      <c r="I6" s="76">
        <v>5</v>
      </c>
      <c r="J6" s="75">
        <f t="shared" si="0"/>
        <v>19</v>
      </c>
      <c r="K6" s="78" t="str">
        <f t="shared" si="1"/>
        <v>X</v>
      </c>
      <c r="L6" s="76" t="str">
        <f t="shared" si="2"/>
        <v>X</v>
      </c>
    </row>
    <row r="7" spans="1:18" x14ac:dyDescent="0.35">
      <c r="B7" s="239"/>
      <c r="C7" s="77" t="str">
        <f>'[5]Big Board'!B8</f>
        <v>Southern Miss</v>
      </c>
      <c r="D7" s="13" t="s">
        <v>16</v>
      </c>
      <c r="E7" s="14" t="s">
        <v>16</v>
      </c>
      <c r="F7" s="76">
        <v>13</v>
      </c>
      <c r="H7" s="75"/>
      <c r="I7" s="76">
        <v>6</v>
      </c>
      <c r="J7" s="75">
        <f t="shared" si="0"/>
        <v>25</v>
      </c>
      <c r="K7" s="78" t="str">
        <f t="shared" si="1"/>
        <v>X</v>
      </c>
      <c r="L7" s="76" t="str">
        <f t="shared" si="2"/>
        <v>X</v>
      </c>
    </row>
    <row r="8" spans="1:18" ht="15" thickBot="1" x14ac:dyDescent="0.4">
      <c r="B8" s="239"/>
      <c r="C8" s="77" t="str">
        <f>'[5]Big Board'!B9</f>
        <v>Tulsa</v>
      </c>
      <c r="D8" s="13" t="s">
        <v>17</v>
      </c>
      <c r="E8" s="14" t="s">
        <v>17</v>
      </c>
      <c r="F8" s="29">
        <v>12</v>
      </c>
      <c r="H8" s="75"/>
      <c r="I8" s="71">
        <v>7</v>
      </c>
      <c r="J8" s="72">
        <f t="shared" si="0"/>
        <v>17</v>
      </c>
      <c r="K8" s="79" t="str">
        <f t="shared" si="1"/>
        <v>X</v>
      </c>
      <c r="L8" s="71" t="str">
        <f t="shared" si="2"/>
        <v>X</v>
      </c>
    </row>
    <row r="9" spans="1:18" ht="15" thickTop="1" x14ac:dyDescent="0.35">
      <c r="B9" s="239"/>
      <c r="C9" s="77" t="str">
        <f>'[5]Big Board'!B10</f>
        <v>Memphis</v>
      </c>
      <c r="D9" s="13" t="s">
        <v>81</v>
      </c>
      <c r="E9" s="14" t="s">
        <v>54</v>
      </c>
      <c r="F9" s="29">
        <v>32</v>
      </c>
      <c r="H9" s="75"/>
      <c r="I9" s="76">
        <v>8</v>
      </c>
      <c r="J9" s="75">
        <f t="shared" si="0"/>
        <v>16</v>
      </c>
      <c r="K9" s="78" t="str">
        <f t="shared" si="1"/>
        <v>X</v>
      </c>
      <c r="L9" s="76" t="str">
        <f t="shared" si="2"/>
        <v>X</v>
      </c>
    </row>
    <row r="10" spans="1:18" x14ac:dyDescent="0.35">
      <c r="B10" s="239"/>
      <c r="C10" s="77" t="str">
        <f>'[5]Big Board'!B11</f>
        <v>BYU</v>
      </c>
      <c r="D10" s="13" t="s">
        <v>18</v>
      </c>
      <c r="E10" s="14" t="s">
        <v>18</v>
      </c>
      <c r="F10" s="29">
        <v>33</v>
      </c>
      <c r="H10" s="75"/>
      <c r="I10" s="76">
        <v>9</v>
      </c>
      <c r="J10" s="75">
        <f t="shared" si="0"/>
        <v>27</v>
      </c>
      <c r="K10" s="78" t="str">
        <f t="shared" si="1"/>
        <v>X</v>
      </c>
      <c r="L10" s="76" t="str">
        <f t="shared" si="2"/>
        <v>X</v>
      </c>
      <c r="R10" s="68" t="s">
        <v>4</v>
      </c>
    </row>
    <row r="11" spans="1:18" x14ac:dyDescent="0.35">
      <c r="B11" s="239"/>
      <c r="C11" s="77" t="str">
        <f>'[5]Big Board'!B12</f>
        <v>Colorado State</v>
      </c>
      <c r="D11" s="13" t="s">
        <v>19</v>
      </c>
      <c r="E11" s="14" t="s">
        <v>19</v>
      </c>
      <c r="F11" s="29">
        <v>11</v>
      </c>
      <c r="H11" s="75"/>
      <c r="I11" s="76">
        <v>10</v>
      </c>
      <c r="J11" s="75">
        <f t="shared" si="0"/>
        <v>11</v>
      </c>
      <c r="K11" s="78" t="str">
        <f t="shared" si="1"/>
        <v>X</v>
      </c>
      <c r="L11" s="76" t="str">
        <f t="shared" si="2"/>
        <v>X</v>
      </c>
    </row>
    <row r="12" spans="1:18" x14ac:dyDescent="0.35">
      <c r="B12" s="239"/>
      <c r="C12" s="77" t="str">
        <f>'[5]Big Board'!B13</f>
        <v>Old Dominion</v>
      </c>
      <c r="D12" s="13" t="s">
        <v>20</v>
      </c>
      <c r="E12" s="14" t="s">
        <v>20</v>
      </c>
      <c r="F12" s="29">
        <v>10</v>
      </c>
      <c r="H12" s="75"/>
      <c r="I12" s="76">
        <v>11</v>
      </c>
      <c r="J12" s="75">
        <f t="shared" si="0"/>
        <v>10</v>
      </c>
      <c r="K12" s="78" t="str">
        <f t="shared" si="1"/>
        <v>X</v>
      </c>
      <c r="L12" s="76" t="str">
        <f t="shared" si="2"/>
        <v>X</v>
      </c>
    </row>
    <row r="13" spans="1:18" x14ac:dyDescent="0.35">
      <c r="B13" s="239"/>
      <c r="C13" s="77" t="str">
        <f>'[5]Big Board'!B14</f>
        <v>Louisiana Tech</v>
      </c>
      <c r="D13" s="13" t="s">
        <v>21</v>
      </c>
      <c r="E13" s="14" t="s">
        <v>21</v>
      </c>
      <c r="F13" s="29">
        <v>34</v>
      </c>
      <c r="H13" s="75"/>
      <c r="I13" s="76">
        <v>12</v>
      </c>
      <c r="J13" s="75">
        <f t="shared" si="0"/>
        <v>7</v>
      </c>
      <c r="K13" s="78" t="str">
        <f t="shared" si="1"/>
        <v>X</v>
      </c>
      <c r="L13" s="76" t="str">
        <f t="shared" si="2"/>
        <v>X</v>
      </c>
    </row>
    <row r="14" spans="1:18" ht="15" thickBot="1" x14ac:dyDescent="0.4">
      <c r="B14" s="240"/>
      <c r="C14" s="31" t="str">
        <f>'[5]Big Board'!B15</f>
        <v>Ohio</v>
      </c>
      <c r="D14" s="30" t="s">
        <v>22</v>
      </c>
      <c r="E14" s="32" t="s">
        <v>58</v>
      </c>
      <c r="F14" s="33">
        <v>42</v>
      </c>
      <c r="H14" s="75"/>
      <c r="I14" s="76">
        <v>13</v>
      </c>
      <c r="J14" s="75">
        <f t="shared" si="0"/>
        <v>6</v>
      </c>
      <c r="K14" s="78" t="str">
        <f t="shared" si="1"/>
        <v>X</v>
      </c>
      <c r="L14" s="76" t="str">
        <f t="shared" si="2"/>
        <v>X</v>
      </c>
      <c r="Q14" s="68" t="s">
        <v>4</v>
      </c>
    </row>
    <row r="15" spans="1:18" ht="15" thickBot="1" x14ac:dyDescent="0.4">
      <c r="B15" s="238" t="s">
        <v>103</v>
      </c>
      <c r="C15" s="77" t="str">
        <f>'[5]Big Board'!B16</f>
        <v>Middle Tennessee</v>
      </c>
      <c r="D15" s="13" t="s">
        <v>23</v>
      </c>
      <c r="E15" s="14" t="s">
        <v>23</v>
      </c>
      <c r="F15" s="76">
        <v>35</v>
      </c>
      <c r="H15" s="75"/>
      <c r="I15" s="71">
        <v>14</v>
      </c>
      <c r="J15" s="72">
        <f t="shared" si="0"/>
        <v>3</v>
      </c>
      <c r="K15" s="79" t="str">
        <f t="shared" si="1"/>
        <v>X</v>
      </c>
      <c r="L15" s="71" t="str">
        <f t="shared" si="2"/>
        <v>X</v>
      </c>
    </row>
    <row r="16" spans="1:18" ht="15" thickTop="1" x14ac:dyDescent="0.35">
      <c r="B16" s="239"/>
      <c r="C16" s="77" t="str">
        <f>'[5]Big Board'!B17</f>
        <v>Miami (OH)</v>
      </c>
      <c r="D16" s="13" t="s">
        <v>88</v>
      </c>
      <c r="E16" s="29" t="s">
        <v>60</v>
      </c>
      <c r="F16" s="29">
        <v>36</v>
      </c>
      <c r="H16" s="75"/>
      <c r="I16" s="76">
        <v>15</v>
      </c>
      <c r="J16" s="75">
        <f t="shared" si="0"/>
        <v>2</v>
      </c>
      <c r="K16" s="78" t="str">
        <f t="shared" si="1"/>
        <v>X</v>
      </c>
      <c r="L16" s="76" t="str">
        <f t="shared" si="2"/>
        <v>X</v>
      </c>
    </row>
    <row r="17" spans="1:12" x14ac:dyDescent="0.35">
      <c r="B17" s="239"/>
      <c r="C17" s="77" t="str">
        <f>'[5]Big Board'!B18</f>
        <v>Boston College</v>
      </c>
      <c r="D17" s="13" t="s">
        <v>24</v>
      </c>
      <c r="E17" s="29" t="s">
        <v>24</v>
      </c>
      <c r="F17" s="29">
        <v>8</v>
      </c>
      <c r="H17" s="75"/>
      <c r="I17" s="76">
        <v>16</v>
      </c>
      <c r="J17" s="75">
        <f t="shared" si="0"/>
        <v>29</v>
      </c>
      <c r="K17" s="78" t="str">
        <f t="shared" si="1"/>
        <v>X</v>
      </c>
      <c r="L17" s="76" t="str">
        <f t="shared" si="2"/>
        <v>X</v>
      </c>
    </row>
    <row r="18" spans="1:12" x14ac:dyDescent="0.35">
      <c r="B18" s="239"/>
      <c r="C18" s="77" t="str">
        <f>'[5]Big Board'!B19</f>
        <v>NC State</v>
      </c>
      <c r="D18" s="13" t="s">
        <v>25</v>
      </c>
      <c r="E18" s="29" t="s">
        <v>25</v>
      </c>
      <c r="F18" s="29">
        <v>7</v>
      </c>
      <c r="H18" s="75"/>
      <c r="I18" s="76">
        <v>17</v>
      </c>
      <c r="J18" s="75">
        <f t="shared" si="0"/>
        <v>30</v>
      </c>
      <c r="K18" s="78" t="str">
        <f t="shared" si="1"/>
        <v>X</v>
      </c>
      <c r="L18" s="76" t="str">
        <f t="shared" si="2"/>
        <v>X</v>
      </c>
    </row>
    <row r="19" spans="1:12" x14ac:dyDescent="0.35">
      <c r="B19" s="239"/>
      <c r="C19" s="77" t="str">
        <f>'[5]Big Board'!B20</f>
        <v>Army</v>
      </c>
      <c r="D19" s="13" t="s">
        <v>26</v>
      </c>
      <c r="E19" s="14" t="s">
        <v>26</v>
      </c>
      <c r="F19" s="29">
        <v>41</v>
      </c>
      <c r="H19" s="75"/>
      <c r="I19" s="76">
        <v>18</v>
      </c>
      <c r="J19" s="75">
        <f t="shared" si="0"/>
        <v>31</v>
      </c>
      <c r="K19" s="78" t="str">
        <f t="shared" si="1"/>
        <v>X</v>
      </c>
      <c r="L19" s="76" t="str">
        <f t="shared" si="2"/>
        <v>X</v>
      </c>
    </row>
    <row r="20" spans="1:12" x14ac:dyDescent="0.35">
      <c r="B20" s="239"/>
      <c r="C20" s="77" t="str">
        <f>'[5]Big Board'!B21</f>
        <v>(24) Temple</v>
      </c>
      <c r="D20" s="13" t="s">
        <v>27</v>
      </c>
      <c r="E20" s="14" t="s">
        <v>27</v>
      </c>
      <c r="F20" s="29">
        <v>5</v>
      </c>
      <c r="H20" s="75"/>
      <c r="I20" s="76">
        <v>19</v>
      </c>
      <c r="J20" s="75">
        <f t="shared" si="0"/>
        <v>32</v>
      </c>
      <c r="K20" s="78" t="str">
        <f t="shared" si="1"/>
        <v>X</v>
      </c>
      <c r="L20" s="76" t="str">
        <f t="shared" si="2"/>
        <v>X</v>
      </c>
    </row>
    <row r="21" spans="1:12" x14ac:dyDescent="0.35">
      <c r="B21" s="239"/>
      <c r="C21" s="77" t="str">
        <f>'[5]Big Board'!B22</f>
        <v>Washington State</v>
      </c>
      <c r="D21" s="13" t="s">
        <v>28</v>
      </c>
      <c r="E21" s="14" t="s">
        <v>28</v>
      </c>
      <c r="F21" s="29">
        <v>39</v>
      </c>
      <c r="H21" s="75"/>
      <c r="I21" s="76">
        <v>20</v>
      </c>
      <c r="J21" s="75">
        <f t="shared" si="0"/>
        <v>33</v>
      </c>
      <c r="K21" s="78" t="str">
        <f t="shared" si="1"/>
        <v>X</v>
      </c>
      <c r="L21" s="76" t="str">
        <f t="shared" si="2"/>
        <v>X</v>
      </c>
    </row>
    <row r="22" spans="1:12" ht="15" thickBot="1" x14ac:dyDescent="0.4">
      <c r="B22" s="239"/>
      <c r="C22" s="77" t="str">
        <f>'[5]Big Board'!B23</f>
        <v>Baylor</v>
      </c>
      <c r="D22" s="13" t="s">
        <v>87</v>
      </c>
      <c r="E22" s="14" t="s">
        <v>65</v>
      </c>
      <c r="F22" s="29">
        <v>37</v>
      </c>
      <c r="H22" s="75"/>
      <c r="I22" s="71">
        <v>21</v>
      </c>
      <c r="J22" s="72">
        <f t="shared" si="0"/>
        <v>37</v>
      </c>
      <c r="K22" s="79" t="str">
        <f t="shared" si="1"/>
        <v>X</v>
      </c>
      <c r="L22" s="71" t="str">
        <f t="shared" si="2"/>
        <v>X</v>
      </c>
    </row>
    <row r="23" spans="1:12" ht="15" thickTop="1" x14ac:dyDescent="0.35">
      <c r="B23" s="239"/>
      <c r="C23" s="77" t="str">
        <f>'[5]Big Board'!B24</f>
        <v>Northwestern</v>
      </c>
      <c r="D23" s="13" t="s">
        <v>29</v>
      </c>
      <c r="E23" s="14" t="s">
        <v>66</v>
      </c>
      <c r="F23" s="29">
        <v>38</v>
      </c>
      <c r="H23" s="75"/>
      <c r="I23" s="76">
        <v>22</v>
      </c>
      <c r="J23" s="75">
        <f t="shared" si="0"/>
        <v>36</v>
      </c>
      <c r="K23" s="78" t="str">
        <f t="shared" si="1"/>
        <v>X</v>
      </c>
      <c r="L23" s="76" t="str">
        <f t="shared" si="2"/>
        <v>X</v>
      </c>
    </row>
    <row r="24" spans="1:12" x14ac:dyDescent="0.35">
      <c r="B24" s="239"/>
      <c r="C24" s="77" t="str">
        <f>'[5]Big Board'!B25</f>
        <v>Miami (FL)</v>
      </c>
      <c r="D24" s="13" t="s">
        <v>30</v>
      </c>
      <c r="E24" s="14" t="s">
        <v>30</v>
      </c>
      <c r="F24" s="29">
        <v>4</v>
      </c>
      <c r="H24" s="75"/>
      <c r="I24" s="76">
        <v>23</v>
      </c>
      <c r="J24" s="75">
        <f t="shared" si="0"/>
        <v>41</v>
      </c>
      <c r="K24" s="78" t="str">
        <f t="shared" si="1"/>
        <v>X</v>
      </c>
      <c r="L24" s="76" t="str">
        <f t="shared" si="2"/>
        <v>X</v>
      </c>
    </row>
    <row r="25" spans="1:12" x14ac:dyDescent="0.35">
      <c r="B25" s="239"/>
      <c r="C25" s="77" t="str">
        <f>'[5]Big Board'!B26</f>
        <v>Indiana</v>
      </c>
      <c r="D25" s="13" t="s">
        <v>31</v>
      </c>
      <c r="E25" s="14" t="s">
        <v>67</v>
      </c>
      <c r="F25" s="29">
        <v>40</v>
      </c>
      <c r="H25" s="75"/>
      <c r="I25" s="76">
        <v>24</v>
      </c>
      <c r="J25" s="75">
        <f t="shared" si="0"/>
        <v>35</v>
      </c>
      <c r="K25" s="78" t="str">
        <f t="shared" si="1"/>
        <v>X</v>
      </c>
      <c r="L25" s="76" t="str">
        <f t="shared" si="2"/>
        <v>X</v>
      </c>
    </row>
    <row r="26" spans="1:12" x14ac:dyDescent="0.35">
      <c r="B26" s="239"/>
      <c r="C26" s="77" t="str">
        <f>'[5]Big Board'!B27</f>
        <v>Kansas State</v>
      </c>
      <c r="D26" s="13" t="s">
        <v>32</v>
      </c>
      <c r="E26" s="14" t="s">
        <v>94</v>
      </c>
      <c r="F26" s="29">
        <v>6</v>
      </c>
      <c r="H26" s="75"/>
      <c r="I26" s="76">
        <v>25</v>
      </c>
      <c r="J26" s="75">
        <f t="shared" si="0"/>
        <v>38</v>
      </c>
      <c r="K26" s="78" t="str">
        <f t="shared" si="1"/>
        <v>X</v>
      </c>
      <c r="L26" s="76" t="str">
        <f t="shared" si="2"/>
        <v>X</v>
      </c>
    </row>
    <row r="27" spans="1:12" x14ac:dyDescent="0.35">
      <c r="B27" s="239"/>
      <c r="C27" s="77" t="str">
        <f>'[5]Big Board'!B28</f>
        <v>USF</v>
      </c>
      <c r="D27" s="13" t="s">
        <v>33</v>
      </c>
      <c r="E27" s="14" t="s">
        <v>33</v>
      </c>
      <c r="F27" s="29">
        <v>3</v>
      </c>
      <c r="H27" s="75"/>
      <c r="I27" s="76">
        <v>26</v>
      </c>
      <c r="J27" s="75">
        <f t="shared" si="0"/>
        <v>39</v>
      </c>
      <c r="K27" s="78" t="str">
        <f t="shared" si="1"/>
        <v>X</v>
      </c>
      <c r="L27" s="76" t="str">
        <f t="shared" si="2"/>
        <v>X</v>
      </c>
    </row>
    <row r="28" spans="1:12" x14ac:dyDescent="0.35">
      <c r="A28" s="77"/>
      <c r="B28" s="241"/>
      <c r="C28" s="77" t="str">
        <f>'[5]Big Board'!B29</f>
        <v>(22) Virginia Tech</v>
      </c>
      <c r="D28" s="13" t="s">
        <v>34</v>
      </c>
      <c r="E28" s="14" t="s">
        <v>34</v>
      </c>
      <c r="F28" s="29">
        <v>9</v>
      </c>
      <c r="H28" s="75"/>
      <c r="I28" s="76">
        <v>27</v>
      </c>
      <c r="J28" s="75">
        <f t="shared" si="0"/>
        <v>34</v>
      </c>
      <c r="K28" s="78" t="str">
        <f t="shared" si="1"/>
        <v>X</v>
      </c>
      <c r="L28" s="76" t="str">
        <f t="shared" si="2"/>
        <v>X</v>
      </c>
    </row>
    <row r="29" spans="1:12" ht="15" thickBot="1" x14ac:dyDescent="0.4">
      <c r="A29" s="77"/>
      <c r="B29" s="242"/>
      <c r="C29" s="31" t="str">
        <f>'[5]Big Board'!B30</f>
        <v>(12) Oklahoma State</v>
      </c>
      <c r="D29" s="30" t="s">
        <v>35</v>
      </c>
      <c r="E29" s="32" t="s">
        <v>35</v>
      </c>
      <c r="F29" s="33">
        <v>2</v>
      </c>
      <c r="H29" s="75"/>
      <c r="I29" s="71">
        <v>28</v>
      </c>
      <c r="J29" s="72">
        <f t="shared" si="0"/>
        <v>40</v>
      </c>
      <c r="K29" s="79" t="str">
        <f t="shared" si="1"/>
        <v>X</v>
      </c>
      <c r="L29" s="71" t="str">
        <f t="shared" si="2"/>
        <v>X</v>
      </c>
    </row>
    <row r="30" spans="1:12" x14ac:dyDescent="0.35">
      <c r="B30" s="238" t="s">
        <v>104</v>
      </c>
      <c r="C30" s="77" t="str">
        <f>'[5]Big Board'!B31</f>
        <v>TCU</v>
      </c>
      <c r="D30" s="13" t="s">
        <v>36</v>
      </c>
      <c r="E30" s="14" t="s">
        <v>36</v>
      </c>
      <c r="F30" s="29">
        <v>16</v>
      </c>
      <c r="H30" s="75"/>
      <c r="I30" s="76">
        <v>29</v>
      </c>
      <c r="J30" s="75">
        <f t="shared" si="0"/>
        <v>1</v>
      </c>
      <c r="K30" s="78" t="str">
        <f t="shared" si="1"/>
        <v>X</v>
      </c>
      <c r="L30" s="76" t="str">
        <f t="shared" si="2"/>
        <v>X</v>
      </c>
    </row>
    <row r="31" spans="1:12" x14ac:dyDescent="0.35">
      <c r="B31" s="239"/>
      <c r="C31" s="77" t="str">
        <f>'[5]Big Board'!B32</f>
        <v>North Carolina</v>
      </c>
      <c r="D31" s="13" t="s">
        <v>37</v>
      </c>
      <c r="E31" s="14" t="s">
        <v>71</v>
      </c>
      <c r="F31" s="29">
        <v>17</v>
      </c>
      <c r="H31" s="75"/>
      <c r="I31" s="76">
        <v>30</v>
      </c>
      <c r="J31" s="75">
        <f t="shared" si="0"/>
        <v>4</v>
      </c>
      <c r="K31" s="78" t="str">
        <f t="shared" si="1"/>
        <v>X</v>
      </c>
      <c r="L31" s="76" t="str">
        <f t="shared" si="2"/>
        <v>X</v>
      </c>
    </row>
    <row r="32" spans="1:12" x14ac:dyDescent="0.35">
      <c r="B32" s="239"/>
      <c r="C32" s="77" t="str">
        <f>'[5]Big Board'!B33</f>
        <v>Nebraska</v>
      </c>
      <c r="D32" s="13" t="s">
        <v>38</v>
      </c>
      <c r="E32" s="14" t="s">
        <v>38</v>
      </c>
      <c r="F32" s="29">
        <v>18</v>
      </c>
      <c r="H32" s="75"/>
      <c r="I32" s="76">
        <v>31</v>
      </c>
      <c r="J32" s="75">
        <f t="shared" si="0"/>
        <v>5</v>
      </c>
      <c r="K32" s="78" t="str">
        <f t="shared" si="1"/>
        <v>X</v>
      </c>
      <c r="L32" s="76" t="str">
        <f t="shared" si="2"/>
        <v>X</v>
      </c>
    </row>
    <row r="33" spans="2:17" x14ac:dyDescent="0.35">
      <c r="B33" s="239"/>
      <c r="C33" s="77" t="str">
        <f>'[5]Big Board'!B34</f>
        <v>Air Force</v>
      </c>
      <c r="D33" s="13" t="s">
        <v>39</v>
      </c>
      <c r="E33" s="14" t="s">
        <v>39</v>
      </c>
      <c r="F33" s="29">
        <v>19</v>
      </c>
      <c r="H33" s="75"/>
      <c r="I33" s="76">
        <v>32</v>
      </c>
      <c r="J33" s="75">
        <f t="shared" si="0"/>
        <v>8</v>
      </c>
      <c r="K33" s="78" t="str">
        <f t="shared" si="1"/>
        <v>X</v>
      </c>
      <c r="L33" s="76" t="str">
        <f t="shared" si="2"/>
        <v>X</v>
      </c>
    </row>
    <row r="34" spans="2:17" x14ac:dyDescent="0.35">
      <c r="B34" s="239"/>
      <c r="C34" s="77" t="str">
        <f>'[5]Big Board'!B35</f>
        <v>(11) Florida State</v>
      </c>
      <c r="D34" s="13" t="s">
        <v>40</v>
      </c>
      <c r="E34" s="14" t="s">
        <v>40</v>
      </c>
      <c r="F34" s="29">
        <v>20</v>
      </c>
      <c r="H34" s="75"/>
      <c r="I34" s="76">
        <v>33</v>
      </c>
      <c r="J34" s="75">
        <f t="shared" si="0"/>
        <v>9</v>
      </c>
      <c r="K34" s="78" t="str">
        <f t="shared" si="1"/>
        <v>X</v>
      </c>
      <c r="L34" s="76" t="str">
        <f t="shared" si="2"/>
        <v>X</v>
      </c>
    </row>
    <row r="35" spans="2:17" x14ac:dyDescent="0.35">
      <c r="B35" s="239"/>
      <c r="C35" s="77" t="str">
        <f>'[5]Big Board'!B36</f>
        <v>(20) LSU</v>
      </c>
      <c r="D35" s="13" t="s">
        <v>41</v>
      </c>
      <c r="E35" s="14" t="s">
        <v>84</v>
      </c>
      <c r="F35" s="29">
        <v>27</v>
      </c>
      <c r="H35" s="75"/>
      <c r="I35" s="76">
        <v>34</v>
      </c>
      <c r="J35" s="75">
        <f t="shared" si="0"/>
        <v>12</v>
      </c>
      <c r="K35" s="78" t="str">
        <f t="shared" si="1"/>
        <v>X</v>
      </c>
      <c r="L35" s="76" t="str">
        <f t="shared" si="2"/>
        <v>X</v>
      </c>
      <c r="Q35" s="68" t="s">
        <v>4</v>
      </c>
    </row>
    <row r="36" spans="2:17" ht="15" thickBot="1" x14ac:dyDescent="0.4">
      <c r="B36" s="239"/>
      <c r="C36" s="77" t="str">
        <f>'[5]Big Board'!B37</f>
        <v>Georgia Tech</v>
      </c>
      <c r="D36" s="13" t="s">
        <v>42</v>
      </c>
      <c r="E36" s="14" t="s">
        <v>42</v>
      </c>
      <c r="F36" s="29">
        <v>24</v>
      </c>
      <c r="H36" s="75"/>
      <c r="I36" s="71">
        <v>35</v>
      </c>
      <c r="J36" s="72">
        <f t="shared" si="0"/>
        <v>14</v>
      </c>
      <c r="K36" s="79" t="str">
        <f t="shared" si="1"/>
        <v>X</v>
      </c>
      <c r="L36" s="71" t="str">
        <f t="shared" si="2"/>
        <v>X</v>
      </c>
    </row>
    <row r="37" spans="2:17" ht="15" thickTop="1" x14ac:dyDescent="0.35">
      <c r="B37" s="239"/>
      <c r="C37" s="77" t="str">
        <f>'[5]Big Board'!B38</f>
        <v>(4) Washington</v>
      </c>
      <c r="D37" s="13" t="s">
        <v>43</v>
      </c>
      <c r="E37" s="14" t="s">
        <v>43</v>
      </c>
      <c r="F37" s="29">
        <v>22</v>
      </c>
      <c r="H37" s="75"/>
      <c r="I37" s="76">
        <v>36</v>
      </c>
      <c r="J37" s="75">
        <f t="shared" si="0"/>
        <v>15</v>
      </c>
      <c r="K37" s="78" t="str">
        <f t="shared" si="1"/>
        <v>X</v>
      </c>
      <c r="L37" s="76" t="str">
        <f t="shared" si="2"/>
        <v>X</v>
      </c>
    </row>
    <row r="38" spans="2:17" x14ac:dyDescent="0.35">
      <c r="B38" s="239"/>
      <c r="C38" s="77" t="str">
        <f>'[5]Big Board'!B39</f>
        <v>(3) Ohio State</v>
      </c>
      <c r="D38" s="13" t="s">
        <v>44</v>
      </c>
      <c r="E38" s="14" t="s">
        <v>44</v>
      </c>
      <c r="F38" s="76">
        <v>21</v>
      </c>
      <c r="H38" s="75"/>
      <c r="I38" s="76">
        <v>37</v>
      </c>
      <c r="J38" s="75">
        <f t="shared" si="0"/>
        <v>21</v>
      </c>
      <c r="K38" s="78" t="str">
        <f t="shared" si="1"/>
        <v>X</v>
      </c>
      <c r="L38" s="76" t="str">
        <f t="shared" si="2"/>
        <v>X</v>
      </c>
    </row>
    <row r="39" spans="2:17" x14ac:dyDescent="0.35">
      <c r="B39" s="239"/>
      <c r="C39" s="77" t="str">
        <f>'[5]Big Board'!B40</f>
        <v>(17) Florida</v>
      </c>
      <c r="D39" s="13" t="s">
        <v>45</v>
      </c>
      <c r="E39" s="14" t="s">
        <v>45</v>
      </c>
      <c r="F39" s="29">
        <v>25</v>
      </c>
      <c r="H39" s="75"/>
      <c r="I39" s="76">
        <v>38</v>
      </c>
      <c r="J39" s="75">
        <f t="shared" si="0"/>
        <v>22</v>
      </c>
      <c r="K39" s="78" t="str">
        <f t="shared" si="1"/>
        <v>X</v>
      </c>
      <c r="L39" s="76" t="str">
        <f t="shared" si="2"/>
        <v>X</v>
      </c>
    </row>
    <row r="40" spans="2:17" x14ac:dyDescent="0.35">
      <c r="B40" s="239"/>
      <c r="C40" s="75" t="str">
        <f>'[5]Big Board'!B41</f>
        <v>(15) Western Michigan</v>
      </c>
      <c r="D40" s="13" t="s">
        <v>46</v>
      </c>
      <c r="E40" s="29" t="s">
        <v>46</v>
      </c>
      <c r="F40" s="14">
        <v>26</v>
      </c>
      <c r="H40" s="75"/>
      <c r="I40" s="76">
        <v>39</v>
      </c>
      <c r="J40" s="75">
        <f t="shared" si="0"/>
        <v>20</v>
      </c>
      <c r="K40" s="78" t="str">
        <f t="shared" si="1"/>
        <v>X</v>
      </c>
      <c r="L40" s="76" t="str">
        <f t="shared" si="2"/>
        <v>X</v>
      </c>
    </row>
    <row r="41" spans="2:17" x14ac:dyDescent="0.35">
      <c r="B41" s="239"/>
      <c r="C41" s="75" t="str">
        <f>'[5]Big Board'!B42</f>
        <v>(9) USC</v>
      </c>
      <c r="D41" s="13" t="s">
        <v>83</v>
      </c>
      <c r="E41" s="14" t="s">
        <v>82</v>
      </c>
      <c r="F41" s="14">
        <v>28</v>
      </c>
      <c r="H41" s="75"/>
      <c r="I41" s="76">
        <v>40</v>
      </c>
      <c r="J41" s="75">
        <f t="shared" si="0"/>
        <v>24</v>
      </c>
      <c r="K41" s="78" t="str">
        <f t="shared" si="1"/>
        <v>X</v>
      </c>
      <c r="L41" s="76" t="str">
        <f t="shared" si="2"/>
        <v>X</v>
      </c>
    </row>
    <row r="42" spans="2:17" ht="15" thickBot="1" x14ac:dyDescent="0.4">
      <c r="B42" s="240"/>
      <c r="C42" s="18" t="str">
        <f>'[5]Big Board'!B43</f>
        <v>(14) Auburn</v>
      </c>
      <c r="D42" s="18" t="s">
        <v>47</v>
      </c>
      <c r="E42" s="15" t="s">
        <v>47</v>
      </c>
      <c r="F42" s="19">
        <v>23</v>
      </c>
      <c r="H42" s="75"/>
      <c r="I42" s="76">
        <v>41</v>
      </c>
      <c r="J42" s="75">
        <f t="shared" si="0"/>
        <v>18</v>
      </c>
      <c r="K42" s="78" t="str">
        <f t="shared" si="1"/>
        <v>X</v>
      </c>
      <c r="L42" s="76" t="str">
        <f t="shared" si="2"/>
        <v>X</v>
      </c>
    </row>
    <row r="43" spans="2:17" ht="15" thickBot="1" x14ac:dyDescent="0.4">
      <c r="C43" s="23" t="str">
        <f>E37</f>
        <v>(1) Alabama</v>
      </c>
      <c r="D43" s="23" t="str">
        <f>E38</f>
        <v>(2) Clemson</v>
      </c>
      <c r="E43" s="20" t="s">
        <v>43</v>
      </c>
      <c r="F43" s="16">
        <v>1</v>
      </c>
      <c r="H43" s="75"/>
      <c r="I43" s="71">
        <v>42</v>
      </c>
      <c r="J43" s="72">
        <f t="shared" si="0"/>
        <v>13</v>
      </c>
      <c r="K43" s="79" t="str">
        <f t="shared" si="1"/>
        <v>X</v>
      </c>
      <c r="L43" s="71" t="str">
        <f t="shared" si="2"/>
        <v>X</v>
      </c>
    </row>
    <row r="44" spans="2:17" ht="15" thickTop="1" x14ac:dyDescent="0.35">
      <c r="C44" s="75"/>
      <c r="D44" s="75"/>
      <c r="E44" s="75"/>
      <c r="F44" s="75"/>
    </row>
    <row r="45" spans="2:17" x14ac:dyDescent="0.35">
      <c r="C45" s="75"/>
      <c r="D45" s="75"/>
      <c r="E45" s="75"/>
      <c r="F45" s="75"/>
    </row>
    <row r="46" spans="2:17" x14ac:dyDescent="0.35">
      <c r="C46" s="75"/>
      <c r="D46" s="75"/>
      <c r="E46" s="75"/>
      <c r="F46" s="75"/>
    </row>
    <row r="47" spans="2:17" x14ac:dyDescent="0.35">
      <c r="C47" s="75"/>
      <c r="D47" s="75"/>
      <c r="E47" s="75"/>
      <c r="F47" s="75"/>
    </row>
    <row r="48" spans="2:17" x14ac:dyDescent="0.35">
      <c r="C48" s="75"/>
      <c r="D48" s="75"/>
      <c r="E48" s="75"/>
      <c r="F48" s="75"/>
    </row>
  </sheetData>
  <mergeCells count="5">
    <mergeCell ref="B2:B14"/>
    <mergeCell ref="N3:O4"/>
    <mergeCell ref="P3:Q4"/>
    <mergeCell ref="B15:B29"/>
    <mergeCell ref="B30:B42"/>
  </mergeCells>
  <conditionalFormatting sqref="F2:F43">
    <cfRule type="duplicateValues" dxfId="21" priority="1"/>
  </conditionalFormatting>
  <conditionalFormatting sqref="F2:F11">
    <cfRule type="duplicateValues" dxfId="20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RowHeight="14.5" x14ac:dyDescent="0.35"/>
  <cols>
    <col min="1" max="2" width="8.7265625" style="68"/>
    <col min="3" max="5" width="23.1796875" style="68" customWidth="1"/>
    <col min="6" max="6" width="14.1796875" style="68" customWidth="1"/>
    <col min="7" max="8" width="8.7265625" style="68"/>
    <col min="9" max="9" width="19" style="68" bestFit="1" customWidth="1"/>
    <col min="10" max="10" width="6.453125" style="68" hidden="1" customWidth="1"/>
    <col min="11" max="11" width="8.81640625" style="68" hidden="1" customWidth="1"/>
    <col min="12" max="12" width="8.7265625" style="68"/>
    <col min="13" max="13" width="9.1796875" style="68" customWidth="1"/>
    <col min="14" max="14" width="9.81640625" style="68" bestFit="1" customWidth="1"/>
    <col min="15" max="15" width="8.90625" style="68" customWidth="1"/>
    <col min="16" max="16" width="8.7265625" style="68"/>
    <col min="17" max="17" width="14.81640625" style="68" customWidth="1"/>
    <col min="18" max="20" width="8.7265625" style="68"/>
    <col min="21" max="21" width="8.81640625" style="68" customWidth="1"/>
    <col min="22" max="16384" width="8.7265625" style="68"/>
  </cols>
  <sheetData>
    <row r="1" spans="1:18" ht="15.5" thickTop="1" thickBot="1" x14ac:dyDescent="0.4">
      <c r="A1" s="68" t="s">
        <v>4</v>
      </c>
      <c r="C1" s="89" t="s">
        <v>5</v>
      </c>
      <c r="D1" s="90" t="s">
        <v>78</v>
      </c>
      <c r="E1" s="91" t="s">
        <v>2</v>
      </c>
      <c r="F1" s="92" t="s">
        <v>3</v>
      </c>
      <c r="I1" s="72" t="s">
        <v>6</v>
      </c>
      <c r="J1" s="72"/>
      <c r="K1" s="72"/>
      <c r="L1" s="72"/>
      <c r="O1" s="73"/>
      <c r="P1" s="73"/>
    </row>
    <row r="2" spans="1:18" ht="15.5" thickTop="1" thickBot="1" x14ac:dyDescent="0.4">
      <c r="B2" s="238" t="s">
        <v>102</v>
      </c>
      <c r="C2" s="84" t="s">
        <v>48</v>
      </c>
      <c r="D2" s="93" t="s">
        <v>91</v>
      </c>
      <c r="E2" s="94" t="s">
        <v>91</v>
      </c>
      <c r="F2" s="95">
        <v>2</v>
      </c>
      <c r="I2" s="82">
        <v>1</v>
      </c>
      <c r="J2" s="68">
        <f>MATCH(I2,$F$2:$F$43,0)</f>
        <v>42</v>
      </c>
      <c r="K2" s="70" t="str">
        <f>IF(J2&gt;=0,"X","")</f>
        <v>X</v>
      </c>
      <c r="L2" s="82" t="str">
        <f>IFERROR(K2,"Unused")</f>
        <v>X</v>
      </c>
      <c r="O2" s="74"/>
      <c r="P2" s="74"/>
    </row>
    <row r="3" spans="1:18" x14ac:dyDescent="0.35">
      <c r="B3" s="239"/>
      <c r="C3" s="85" t="s">
        <v>49</v>
      </c>
      <c r="D3" s="96" t="s">
        <v>14</v>
      </c>
      <c r="E3" s="97" t="s">
        <v>14</v>
      </c>
      <c r="F3" s="98">
        <v>24</v>
      </c>
      <c r="I3" s="82">
        <v>2</v>
      </c>
      <c r="J3" s="68">
        <f t="shared" ref="J3:J43" si="0">MATCH(I3,$F$2:$F$43,0)</f>
        <v>1</v>
      </c>
      <c r="K3" s="70" t="str">
        <f t="shared" ref="K3:K43" si="1">IF(J3&gt;=0,"X","")</f>
        <v>X</v>
      </c>
      <c r="L3" s="82" t="str">
        <f t="shared" ref="L3:L43" si="2">IFERROR(K3,"Unused")</f>
        <v>X</v>
      </c>
      <c r="N3" s="232" t="s">
        <v>8</v>
      </c>
      <c r="O3" s="233"/>
      <c r="P3" s="233" t="s">
        <v>129</v>
      </c>
      <c r="Q3" s="236"/>
    </row>
    <row r="4" spans="1:18" ht="15" thickBot="1" x14ac:dyDescent="0.4">
      <c r="B4" s="239"/>
      <c r="C4" s="87" t="s">
        <v>50</v>
      </c>
      <c r="D4" s="99" t="s">
        <v>90</v>
      </c>
      <c r="E4" s="100" t="s">
        <v>50</v>
      </c>
      <c r="F4" s="101">
        <v>20</v>
      </c>
      <c r="I4" s="82">
        <v>3</v>
      </c>
      <c r="J4" s="68">
        <f t="shared" si="0"/>
        <v>31</v>
      </c>
      <c r="K4" s="70" t="str">
        <f t="shared" si="1"/>
        <v>X</v>
      </c>
      <c r="L4" s="82" t="str">
        <f t="shared" si="2"/>
        <v>X</v>
      </c>
      <c r="N4" s="234"/>
      <c r="O4" s="235"/>
      <c r="P4" s="235"/>
      <c r="Q4" s="237"/>
    </row>
    <row r="5" spans="1:18" x14ac:dyDescent="0.35">
      <c r="B5" s="239"/>
      <c r="C5" s="85" t="s">
        <v>92</v>
      </c>
      <c r="D5" s="96" t="s">
        <v>15</v>
      </c>
      <c r="E5" s="97" t="s">
        <v>15</v>
      </c>
      <c r="F5" s="98">
        <v>26</v>
      </c>
      <c r="I5" s="82">
        <v>4</v>
      </c>
      <c r="J5" s="68">
        <f t="shared" si="0"/>
        <v>16</v>
      </c>
      <c r="K5" s="70" t="str">
        <f t="shared" si="1"/>
        <v>X</v>
      </c>
      <c r="L5" s="82" t="str">
        <f t="shared" si="2"/>
        <v>X</v>
      </c>
    </row>
    <row r="6" spans="1:18" x14ac:dyDescent="0.35">
      <c r="B6" s="239"/>
      <c r="C6" s="87" t="s">
        <v>51</v>
      </c>
      <c r="D6" s="99" t="s">
        <v>89</v>
      </c>
      <c r="E6" s="100" t="s">
        <v>51</v>
      </c>
      <c r="F6" s="101">
        <v>25</v>
      </c>
      <c r="H6" s="75"/>
      <c r="I6" s="76">
        <v>5</v>
      </c>
      <c r="J6" s="75">
        <f t="shared" si="0"/>
        <v>12</v>
      </c>
      <c r="K6" s="78" t="str">
        <f t="shared" si="1"/>
        <v>X</v>
      </c>
      <c r="L6" s="76" t="str">
        <f t="shared" si="2"/>
        <v>X</v>
      </c>
    </row>
    <row r="7" spans="1:18" x14ac:dyDescent="0.35">
      <c r="B7" s="239"/>
      <c r="C7" s="85" t="s">
        <v>52</v>
      </c>
      <c r="D7" s="96" t="s">
        <v>16</v>
      </c>
      <c r="E7" s="97" t="s">
        <v>52</v>
      </c>
      <c r="F7" s="98">
        <v>19</v>
      </c>
      <c r="H7" s="75"/>
      <c r="I7" s="76">
        <v>6</v>
      </c>
      <c r="J7" s="75">
        <f t="shared" si="0"/>
        <v>37</v>
      </c>
      <c r="K7" s="78" t="str">
        <f t="shared" si="1"/>
        <v>X</v>
      </c>
      <c r="L7" s="76" t="str">
        <f t="shared" si="2"/>
        <v>X</v>
      </c>
    </row>
    <row r="8" spans="1:18" ht="15" thickBot="1" x14ac:dyDescent="0.4">
      <c r="B8" s="239"/>
      <c r="C8" s="87" t="s">
        <v>53</v>
      </c>
      <c r="D8" s="99" t="s">
        <v>17</v>
      </c>
      <c r="E8" s="100" t="s">
        <v>53</v>
      </c>
      <c r="F8" s="101">
        <v>41</v>
      </c>
      <c r="H8" s="75"/>
      <c r="I8" s="71">
        <v>7</v>
      </c>
      <c r="J8" s="72">
        <f t="shared" si="0"/>
        <v>25</v>
      </c>
      <c r="K8" s="79" t="str">
        <f t="shared" si="1"/>
        <v>X</v>
      </c>
      <c r="L8" s="71" t="str">
        <f t="shared" si="2"/>
        <v>X</v>
      </c>
    </row>
    <row r="9" spans="1:18" ht="15" thickTop="1" x14ac:dyDescent="0.35">
      <c r="B9" s="239"/>
      <c r="C9" s="85" t="s">
        <v>54</v>
      </c>
      <c r="D9" s="96" t="s">
        <v>81</v>
      </c>
      <c r="E9" s="97" t="s">
        <v>54</v>
      </c>
      <c r="F9" s="98">
        <v>18</v>
      </c>
      <c r="H9" s="75"/>
      <c r="I9" s="76">
        <v>8</v>
      </c>
      <c r="J9" s="75">
        <f t="shared" si="0"/>
        <v>41</v>
      </c>
      <c r="K9" s="78" t="str">
        <f t="shared" si="1"/>
        <v>X</v>
      </c>
      <c r="L9" s="76" t="str">
        <f t="shared" si="2"/>
        <v>X</v>
      </c>
    </row>
    <row r="10" spans="1:18" x14ac:dyDescent="0.35">
      <c r="B10" s="239"/>
      <c r="C10" s="87" t="s">
        <v>55</v>
      </c>
      <c r="D10" s="99" t="s">
        <v>18</v>
      </c>
      <c r="E10" s="100" t="s">
        <v>55</v>
      </c>
      <c r="F10" s="101">
        <v>39</v>
      </c>
      <c r="H10" s="75"/>
      <c r="I10" s="76">
        <v>9</v>
      </c>
      <c r="J10" s="75">
        <f t="shared" si="0"/>
        <v>34</v>
      </c>
      <c r="K10" s="78" t="str">
        <f t="shared" si="1"/>
        <v>X</v>
      </c>
      <c r="L10" s="76" t="str">
        <f t="shared" si="2"/>
        <v>X</v>
      </c>
      <c r="R10" s="68" t="s">
        <v>4</v>
      </c>
    </row>
    <row r="11" spans="1:18" x14ac:dyDescent="0.35">
      <c r="B11" s="239"/>
      <c r="C11" s="85" t="s">
        <v>98</v>
      </c>
      <c r="D11" s="96" t="s">
        <v>19</v>
      </c>
      <c r="E11" s="97" t="s">
        <v>98</v>
      </c>
      <c r="F11" s="98">
        <v>37</v>
      </c>
      <c r="H11" s="75"/>
      <c r="I11" s="76">
        <v>10</v>
      </c>
      <c r="J11" s="75">
        <f t="shared" si="0"/>
        <v>40</v>
      </c>
      <c r="K11" s="78" t="str">
        <f t="shared" si="1"/>
        <v>X</v>
      </c>
      <c r="L11" s="76" t="str">
        <f t="shared" si="2"/>
        <v>X</v>
      </c>
    </row>
    <row r="12" spans="1:18" x14ac:dyDescent="0.35">
      <c r="B12" s="239"/>
      <c r="C12" s="87" t="s">
        <v>56</v>
      </c>
      <c r="D12" s="99" t="s">
        <v>20</v>
      </c>
      <c r="E12" s="100" t="s">
        <v>56</v>
      </c>
      <c r="F12" s="101">
        <v>27</v>
      </c>
      <c r="H12" s="75"/>
      <c r="I12" s="76">
        <v>11</v>
      </c>
      <c r="J12" s="75">
        <f t="shared" si="0"/>
        <v>39</v>
      </c>
      <c r="K12" s="78" t="str">
        <f t="shared" si="1"/>
        <v>X</v>
      </c>
      <c r="L12" s="76" t="str">
        <f t="shared" si="2"/>
        <v>X</v>
      </c>
    </row>
    <row r="13" spans="1:18" x14ac:dyDescent="0.35">
      <c r="B13" s="239"/>
      <c r="C13" s="85" t="s">
        <v>57</v>
      </c>
      <c r="D13" s="96" t="s">
        <v>21</v>
      </c>
      <c r="E13" s="97" t="s">
        <v>57</v>
      </c>
      <c r="F13" s="98">
        <v>5</v>
      </c>
      <c r="H13" s="75"/>
      <c r="I13" s="76">
        <v>12</v>
      </c>
      <c r="J13" s="75">
        <f t="shared" si="0"/>
        <v>38</v>
      </c>
      <c r="K13" s="78" t="str">
        <f t="shared" si="1"/>
        <v>X</v>
      </c>
      <c r="L13" s="76" t="str">
        <f t="shared" si="2"/>
        <v>X</v>
      </c>
    </row>
    <row r="14" spans="1:18" ht="15" thickBot="1" x14ac:dyDescent="0.4">
      <c r="B14" s="240"/>
      <c r="C14" s="87" t="s">
        <v>58</v>
      </c>
      <c r="D14" s="99" t="s">
        <v>22</v>
      </c>
      <c r="E14" s="100" t="s">
        <v>22</v>
      </c>
      <c r="F14" s="101">
        <v>28</v>
      </c>
      <c r="H14" s="75"/>
      <c r="I14" s="76">
        <v>13</v>
      </c>
      <c r="J14" s="75">
        <f t="shared" si="0"/>
        <v>28</v>
      </c>
      <c r="K14" s="78" t="str">
        <f t="shared" si="1"/>
        <v>X</v>
      </c>
      <c r="L14" s="76" t="str">
        <f t="shared" si="2"/>
        <v>X</v>
      </c>
      <c r="Q14" s="68" t="s">
        <v>4</v>
      </c>
    </row>
    <row r="15" spans="1:18" ht="15" thickBot="1" x14ac:dyDescent="0.4">
      <c r="B15" s="238" t="s">
        <v>103</v>
      </c>
      <c r="C15" s="102" t="s">
        <v>59</v>
      </c>
      <c r="D15" s="103" t="s">
        <v>23</v>
      </c>
      <c r="E15" s="104" t="s">
        <v>59</v>
      </c>
      <c r="F15" s="105">
        <v>15</v>
      </c>
      <c r="H15" s="75"/>
      <c r="I15" s="71">
        <v>14</v>
      </c>
      <c r="J15" s="72">
        <f t="shared" si="0"/>
        <v>23</v>
      </c>
      <c r="K15" s="79" t="str">
        <f t="shared" si="1"/>
        <v>X</v>
      </c>
      <c r="L15" s="71" t="str">
        <f t="shared" si="2"/>
        <v>X</v>
      </c>
    </row>
    <row r="16" spans="1:18" ht="15" thickTop="1" x14ac:dyDescent="0.35">
      <c r="B16" s="239"/>
      <c r="C16" s="87" t="s">
        <v>60</v>
      </c>
      <c r="D16" s="99" t="s">
        <v>88</v>
      </c>
      <c r="E16" s="100" t="s">
        <v>88</v>
      </c>
      <c r="F16" s="101">
        <v>40</v>
      </c>
      <c r="H16" s="75"/>
      <c r="I16" s="76">
        <v>15</v>
      </c>
      <c r="J16" s="75">
        <f t="shared" si="0"/>
        <v>14</v>
      </c>
      <c r="K16" s="78" t="str">
        <f t="shared" si="1"/>
        <v>X</v>
      </c>
      <c r="L16" s="76" t="str">
        <f t="shared" si="2"/>
        <v>X</v>
      </c>
    </row>
    <row r="17" spans="1:12" x14ac:dyDescent="0.35">
      <c r="B17" s="239"/>
      <c r="C17" s="85" t="s">
        <v>61</v>
      </c>
      <c r="D17" s="96" t="s">
        <v>24</v>
      </c>
      <c r="E17" s="97" t="s">
        <v>61</v>
      </c>
      <c r="F17" s="98">
        <v>4</v>
      </c>
      <c r="H17" s="75"/>
      <c r="I17" s="76">
        <v>16</v>
      </c>
      <c r="J17" s="75">
        <f t="shared" si="0"/>
        <v>35</v>
      </c>
      <c r="K17" s="78" t="str">
        <f t="shared" si="1"/>
        <v>X</v>
      </c>
      <c r="L17" s="76" t="str">
        <f t="shared" si="2"/>
        <v>X</v>
      </c>
    </row>
    <row r="18" spans="1:12" x14ac:dyDescent="0.35">
      <c r="B18" s="239"/>
      <c r="C18" s="87" t="s">
        <v>62</v>
      </c>
      <c r="D18" s="99" t="s">
        <v>25</v>
      </c>
      <c r="E18" s="100" t="s">
        <v>25</v>
      </c>
      <c r="F18" s="101">
        <v>29</v>
      </c>
      <c r="H18" s="75"/>
      <c r="I18" s="76">
        <v>17</v>
      </c>
      <c r="J18" s="75">
        <f t="shared" si="0"/>
        <v>27</v>
      </c>
      <c r="K18" s="78" t="str">
        <f t="shared" si="1"/>
        <v>X</v>
      </c>
      <c r="L18" s="76" t="str">
        <f t="shared" si="2"/>
        <v>X</v>
      </c>
    </row>
    <row r="19" spans="1:12" x14ac:dyDescent="0.35">
      <c r="B19" s="239"/>
      <c r="C19" s="85" t="s">
        <v>63</v>
      </c>
      <c r="D19" s="96" t="s">
        <v>26</v>
      </c>
      <c r="E19" s="97" t="s">
        <v>63</v>
      </c>
      <c r="F19" s="98">
        <v>31</v>
      </c>
      <c r="H19" s="75"/>
      <c r="I19" s="76">
        <v>18</v>
      </c>
      <c r="J19" s="75">
        <f t="shared" si="0"/>
        <v>8</v>
      </c>
      <c r="K19" s="78" t="str">
        <f t="shared" si="1"/>
        <v>X</v>
      </c>
      <c r="L19" s="76" t="str">
        <f t="shared" si="2"/>
        <v>X</v>
      </c>
    </row>
    <row r="20" spans="1:12" x14ac:dyDescent="0.35">
      <c r="B20" s="239"/>
      <c r="C20" s="87" t="s">
        <v>64</v>
      </c>
      <c r="D20" s="99" t="s">
        <v>27</v>
      </c>
      <c r="E20" s="100" t="s">
        <v>64</v>
      </c>
      <c r="F20" s="101">
        <v>30</v>
      </c>
      <c r="H20" s="75"/>
      <c r="I20" s="76">
        <v>19</v>
      </c>
      <c r="J20" s="75">
        <f t="shared" si="0"/>
        <v>6</v>
      </c>
      <c r="K20" s="78" t="str">
        <f t="shared" si="1"/>
        <v>X</v>
      </c>
      <c r="L20" s="76" t="str">
        <f t="shared" si="2"/>
        <v>X</v>
      </c>
    </row>
    <row r="21" spans="1:12" x14ac:dyDescent="0.35">
      <c r="B21" s="239"/>
      <c r="C21" s="85" t="s">
        <v>93</v>
      </c>
      <c r="D21" s="96" t="s">
        <v>28</v>
      </c>
      <c r="E21" s="97" t="s">
        <v>93</v>
      </c>
      <c r="F21" s="98">
        <v>36</v>
      </c>
      <c r="H21" s="75"/>
      <c r="I21" s="76">
        <v>20</v>
      </c>
      <c r="J21" s="75">
        <f t="shared" si="0"/>
        <v>3</v>
      </c>
      <c r="K21" s="78" t="str">
        <f t="shared" si="1"/>
        <v>X</v>
      </c>
      <c r="L21" s="76" t="str">
        <f t="shared" si="2"/>
        <v>X</v>
      </c>
    </row>
    <row r="22" spans="1:12" ht="15" thickBot="1" x14ac:dyDescent="0.4">
      <c r="B22" s="239"/>
      <c r="C22" s="87" t="s">
        <v>65</v>
      </c>
      <c r="D22" s="99" t="s">
        <v>87</v>
      </c>
      <c r="E22" s="100" t="s">
        <v>87</v>
      </c>
      <c r="F22" s="101">
        <v>42</v>
      </c>
      <c r="H22" s="75"/>
      <c r="I22" s="71">
        <v>21</v>
      </c>
      <c r="J22" s="72">
        <f t="shared" si="0"/>
        <v>33</v>
      </c>
      <c r="K22" s="79" t="str">
        <f t="shared" si="1"/>
        <v>X</v>
      </c>
      <c r="L22" s="71" t="str">
        <f t="shared" si="2"/>
        <v>X</v>
      </c>
    </row>
    <row r="23" spans="1:12" ht="15" thickTop="1" x14ac:dyDescent="0.35">
      <c r="B23" s="239"/>
      <c r="C23" s="85" t="s">
        <v>66</v>
      </c>
      <c r="D23" s="96" t="s">
        <v>29</v>
      </c>
      <c r="E23" s="97" t="s">
        <v>29</v>
      </c>
      <c r="F23" s="98">
        <v>38</v>
      </c>
      <c r="H23" s="75"/>
      <c r="I23" s="76">
        <v>22</v>
      </c>
      <c r="J23" s="75">
        <f t="shared" si="0"/>
        <v>26</v>
      </c>
      <c r="K23" s="78" t="str">
        <f t="shared" si="1"/>
        <v>X</v>
      </c>
      <c r="L23" s="76" t="str">
        <f t="shared" si="2"/>
        <v>X</v>
      </c>
    </row>
    <row r="24" spans="1:12" x14ac:dyDescent="0.35">
      <c r="B24" s="239"/>
      <c r="C24" s="87" t="s">
        <v>80</v>
      </c>
      <c r="D24" s="99" t="s">
        <v>30</v>
      </c>
      <c r="E24" s="100" t="s">
        <v>30</v>
      </c>
      <c r="F24" s="101">
        <v>14</v>
      </c>
      <c r="H24" s="75"/>
      <c r="I24" s="76">
        <v>23</v>
      </c>
      <c r="J24" s="75">
        <f t="shared" si="0"/>
        <v>29</v>
      </c>
      <c r="K24" s="78" t="str">
        <f t="shared" si="1"/>
        <v>X</v>
      </c>
      <c r="L24" s="76" t="str">
        <f t="shared" si="2"/>
        <v>X</v>
      </c>
    </row>
    <row r="25" spans="1:12" x14ac:dyDescent="0.35">
      <c r="B25" s="239"/>
      <c r="C25" s="85" t="s">
        <v>67</v>
      </c>
      <c r="D25" s="96" t="s">
        <v>31</v>
      </c>
      <c r="E25" s="97" t="s">
        <v>31</v>
      </c>
      <c r="F25" s="98">
        <v>35</v>
      </c>
      <c r="H25" s="75"/>
      <c r="I25" s="76">
        <v>24</v>
      </c>
      <c r="J25" s="75">
        <f t="shared" si="0"/>
        <v>2</v>
      </c>
      <c r="K25" s="78" t="str">
        <f t="shared" si="1"/>
        <v>X</v>
      </c>
      <c r="L25" s="76" t="str">
        <f t="shared" si="2"/>
        <v>X</v>
      </c>
    </row>
    <row r="26" spans="1:12" x14ac:dyDescent="0.35">
      <c r="B26" s="239"/>
      <c r="C26" s="87" t="s">
        <v>94</v>
      </c>
      <c r="D26" s="99" t="s">
        <v>32</v>
      </c>
      <c r="E26" s="100" t="s">
        <v>94</v>
      </c>
      <c r="F26" s="101">
        <v>7</v>
      </c>
      <c r="H26" s="75"/>
      <c r="I26" s="76">
        <v>25</v>
      </c>
      <c r="J26" s="75">
        <f t="shared" si="0"/>
        <v>5</v>
      </c>
      <c r="K26" s="78" t="str">
        <f t="shared" si="1"/>
        <v>X</v>
      </c>
      <c r="L26" s="76" t="str">
        <f t="shared" si="2"/>
        <v>X</v>
      </c>
    </row>
    <row r="27" spans="1:12" x14ac:dyDescent="0.35">
      <c r="B27" s="239"/>
      <c r="C27" s="85" t="s">
        <v>68</v>
      </c>
      <c r="D27" s="96" t="s">
        <v>33</v>
      </c>
      <c r="E27" s="97" t="s">
        <v>68</v>
      </c>
      <c r="F27" s="98">
        <v>22</v>
      </c>
      <c r="H27" s="75"/>
      <c r="I27" s="76">
        <v>26</v>
      </c>
      <c r="J27" s="75">
        <f t="shared" si="0"/>
        <v>4</v>
      </c>
      <c r="K27" s="78" t="str">
        <f t="shared" si="1"/>
        <v>X</v>
      </c>
      <c r="L27" s="76" t="str">
        <f t="shared" si="2"/>
        <v>X</v>
      </c>
    </row>
    <row r="28" spans="1:12" x14ac:dyDescent="0.35">
      <c r="A28" s="77"/>
      <c r="B28" s="241"/>
      <c r="C28" s="87" t="s">
        <v>69</v>
      </c>
      <c r="D28" s="99" t="s">
        <v>34</v>
      </c>
      <c r="E28" s="100" t="s">
        <v>69</v>
      </c>
      <c r="F28" s="101">
        <v>17</v>
      </c>
      <c r="H28" s="75"/>
      <c r="I28" s="76">
        <v>27</v>
      </c>
      <c r="J28" s="75">
        <f t="shared" si="0"/>
        <v>11</v>
      </c>
      <c r="K28" s="78" t="str">
        <f t="shared" si="1"/>
        <v>X</v>
      </c>
      <c r="L28" s="76" t="str">
        <f t="shared" si="2"/>
        <v>X</v>
      </c>
    </row>
    <row r="29" spans="1:12" ht="15" thickBot="1" x14ac:dyDescent="0.4">
      <c r="A29" s="77"/>
      <c r="B29" s="242"/>
      <c r="C29" s="85" t="s">
        <v>95</v>
      </c>
      <c r="D29" s="96" t="s">
        <v>35</v>
      </c>
      <c r="E29" s="97" t="s">
        <v>35</v>
      </c>
      <c r="F29" s="98">
        <v>13</v>
      </c>
      <c r="H29" s="75"/>
      <c r="I29" s="71">
        <v>28</v>
      </c>
      <c r="J29" s="72">
        <f t="shared" si="0"/>
        <v>13</v>
      </c>
      <c r="K29" s="79" t="str">
        <f t="shared" si="1"/>
        <v>X</v>
      </c>
      <c r="L29" s="71" t="str">
        <f t="shared" si="2"/>
        <v>X</v>
      </c>
    </row>
    <row r="30" spans="1:12" x14ac:dyDescent="0.35">
      <c r="B30" s="238" t="s">
        <v>104</v>
      </c>
      <c r="C30" s="106" t="s">
        <v>70</v>
      </c>
      <c r="D30" s="93" t="s">
        <v>36</v>
      </c>
      <c r="E30" s="107" t="s">
        <v>36</v>
      </c>
      <c r="F30" s="95">
        <v>23</v>
      </c>
      <c r="H30" s="75"/>
      <c r="I30" s="76">
        <v>29</v>
      </c>
      <c r="J30" s="75">
        <f t="shared" si="0"/>
        <v>17</v>
      </c>
      <c r="K30" s="78" t="str">
        <f t="shared" si="1"/>
        <v>X</v>
      </c>
      <c r="L30" s="76" t="str">
        <f t="shared" si="2"/>
        <v>X</v>
      </c>
    </row>
    <row r="31" spans="1:12" x14ac:dyDescent="0.35">
      <c r="B31" s="239"/>
      <c r="C31" s="85" t="s">
        <v>71</v>
      </c>
      <c r="D31" s="96" t="s">
        <v>37</v>
      </c>
      <c r="E31" s="97" t="s">
        <v>37</v>
      </c>
      <c r="F31" s="98">
        <v>34</v>
      </c>
      <c r="H31" s="75"/>
      <c r="I31" s="76">
        <v>30</v>
      </c>
      <c r="J31" s="75">
        <f t="shared" si="0"/>
        <v>19</v>
      </c>
      <c r="K31" s="78" t="str">
        <f t="shared" si="1"/>
        <v>X</v>
      </c>
      <c r="L31" s="76" t="str">
        <f t="shared" si="2"/>
        <v>X</v>
      </c>
    </row>
    <row r="32" spans="1:12" x14ac:dyDescent="0.35">
      <c r="B32" s="239"/>
      <c r="C32" s="87" t="s">
        <v>72</v>
      </c>
      <c r="D32" s="99" t="s">
        <v>38</v>
      </c>
      <c r="E32" s="100" t="s">
        <v>38</v>
      </c>
      <c r="F32" s="101">
        <v>3</v>
      </c>
      <c r="H32" s="75"/>
      <c r="I32" s="76">
        <v>31</v>
      </c>
      <c r="J32" s="75">
        <f t="shared" si="0"/>
        <v>18</v>
      </c>
      <c r="K32" s="78" t="str">
        <f t="shared" si="1"/>
        <v>X</v>
      </c>
      <c r="L32" s="76" t="str">
        <f t="shared" si="2"/>
        <v>X</v>
      </c>
    </row>
    <row r="33" spans="2:17" x14ac:dyDescent="0.35">
      <c r="B33" s="239"/>
      <c r="C33" s="85" t="s">
        <v>73</v>
      </c>
      <c r="D33" s="96" t="s">
        <v>39</v>
      </c>
      <c r="E33" s="97" t="s">
        <v>73</v>
      </c>
      <c r="F33" s="98">
        <v>32</v>
      </c>
      <c r="H33" s="75"/>
      <c r="I33" s="76">
        <v>32</v>
      </c>
      <c r="J33" s="75">
        <f t="shared" si="0"/>
        <v>32</v>
      </c>
      <c r="K33" s="78" t="str">
        <f t="shared" si="1"/>
        <v>X</v>
      </c>
      <c r="L33" s="76" t="str">
        <f t="shared" si="2"/>
        <v>X</v>
      </c>
    </row>
    <row r="34" spans="2:17" x14ac:dyDescent="0.35">
      <c r="B34" s="239"/>
      <c r="C34" s="87" t="s">
        <v>96</v>
      </c>
      <c r="D34" s="99" t="s">
        <v>40</v>
      </c>
      <c r="E34" s="100" t="s">
        <v>40</v>
      </c>
      <c r="F34" s="101">
        <v>21</v>
      </c>
      <c r="H34" s="75"/>
      <c r="I34" s="76">
        <v>33</v>
      </c>
      <c r="J34" s="75">
        <f t="shared" si="0"/>
        <v>36</v>
      </c>
      <c r="K34" s="78" t="str">
        <f t="shared" si="1"/>
        <v>X</v>
      </c>
      <c r="L34" s="76" t="str">
        <f t="shared" si="2"/>
        <v>X</v>
      </c>
    </row>
    <row r="35" spans="2:17" x14ac:dyDescent="0.35">
      <c r="B35" s="239"/>
      <c r="C35" s="85" t="s">
        <v>84</v>
      </c>
      <c r="D35" s="96" t="s">
        <v>41</v>
      </c>
      <c r="E35" s="97" t="s">
        <v>41</v>
      </c>
      <c r="F35" s="98">
        <v>9</v>
      </c>
      <c r="H35" s="75"/>
      <c r="I35" s="76">
        <v>34</v>
      </c>
      <c r="J35" s="75">
        <f t="shared" si="0"/>
        <v>30</v>
      </c>
      <c r="K35" s="78" t="str">
        <f t="shared" si="1"/>
        <v>X</v>
      </c>
      <c r="L35" s="76" t="str">
        <f t="shared" si="2"/>
        <v>X</v>
      </c>
      <c r="Q35" s="68" t="s">
        <v>4</v>
      </c>
    </row>
    <row r="36" spans="2:17" ht="15" thickBot="1" x14ac:dyDescent="0.4">
      <c r="B36" s="239"/>
      <c r="C36" s="87" t="s">
        <v>74</v>
      </c>
      <c r="D36" s="99" t="s">
        <v>42</v>
      </c>
      <c r="E36" s="100" t="s">
        <v>74</v>
      </c>
      <c r="F36" s="101">
        <v>16</v>
      </c>
      <c r="H36" s="75"/>
      <c r="I36" s="71">
        <v>35</v>
      </c>
      <c r="J36" s="72">
        <f t="shared" si="0"/>
        <v>24</v>
      </c>
      <c r="K36" s="79" t="str">
        <f t="shared" si="1"/>
        <v>X</v>
      </c>
      <c r="L36" s="71" t="str">
        <f t="shared" si="2"/>
        <v>X</v>
      </c>
    </row>
    <row r="37" spans="2:17" ht="15" thickTop="1" x14ac:dyDescent="0.35">
      <c r="B37" s="239"/>
      <c r="C37" s="85" t="s">
        <v>75</v>
      </c>
      <c r="D37" s="96" t="s">
        <v>43</v>
      </c>
      <c r="E37" s="97" t="s">
        <v>43</v>
      </c>
      <c r="F37" s="98">
        <v>33</v>
      </c>
      <c r="H37" s="75"/>
      <c r="I37" s="76">
        <v>36</v>
      </c>
      <c r="J37" s="75">
        <f t="shared" si="0"/>
        <v>20</v>
      </c>
      <c r="K37" s="78" t="str">
        <f t="shared" si="1"/>
        <v>X</v>
      </c>
      <c r="L37" s="76" t="str">
        <f t="shared" si="2"/>
        <v>X</v>
      </c>
    </row>
    <row r="38" spans="2:17" x14ac:dyDescent="0.35">
      <c r="B38" s="239"/>
      <c r="C38" s="87" t="s">
        <v>97</v>
      </c>
      <c r="D38" s="99" t="s">
        <v>44</v>
      </c>
      <c r="E38" s="100" t="s">
        <v>44</v>
      </c>
      <c r="F38" s="101">
        <v>6</v>
      </c>
      <c r="H38" s="75"/>
      <c r="I38" s="76">
        <v>37</v>
      </c>
      <c r="J38" s="75">
        <f t="shared" si="0"/>
        <v>10</v>
      </c>
      <c r="K38" s="78" t="str">
        <f t="shared" si="1"/>
        <v>X</v>
      </c>
      <c r="L38" s="76" t="str">
        <f t="shared" si="2"/>
        <v>X</v>
      </c>
    </row>
    <row r="39" spans="2:17" x14ac:dyDescent="0.35">
      <c r="B39" s="239"/>
      <c r="C39" s="85" t="s">
        <v>10</v>
      </c>
      <c r="D39" s="96" t="s">
        <v>45</v>
      </c>
      <c r="E39" s="97" t="s">
        <v>10</v>
      </c>
      <c r="F39" s="98">
        <v>12</v>
      </c>
      <c r="H39" s="75"/>
      <c r="I39" s="76">
        <v>38</v>
      </c>
      <c r="J39" s="75">
        <f t="shared" si="0"/>
        <v>22</v>
      </c>
      <c r="K39" s="78" t="str">
        <f t="shared" si="1"/>
        <v>X</v>
      </c>
      <c r="L39" s="76" t="str">
        <f t="shared" si="2"/>
        <v>X</v>
      </c>
    </row>
    <row r="40" spans="2:17" x14ac:dyDescent="0.35">
      <c r="B40" s="239"/>
      <c r="C40" s="87" t="s">
        <v>76</v>
      </c>
      <c r="D40" s="99" t="s">
        <v>46</v>
      </c>
      <c r="E40" s="100" t="s">
        <v>46</v>
      </c>
      <c r="F40" s="101">
        <v>11</v>
      </c>
      <c r="H40" s="75"/>
      <c r="I40" s="76">
        <v>39</v>
      </c>
      <c r="J40" s="75">
        <f t="shared" si="0"/>
        <v>9</v>
      </c>
      <c r="K40" s="78" t="str">
        <f t="shared" si="1"/>
        <v>X</v>
      </c>
      <c r="L40" s="76" t="str">
        <f t="shared" si="2"/>
        <v>X</v>
      </c>
    </row>
    <row r="41" spans="2:17" x14ac:dyDescent="0.35">
      <c r="B41" s="239"/>
      <c r="C41" s="85" t="s">
        <v>82</v>
      </c>
      <c r="D41" s="96" t="s">
        <v>83</v>
      </c>
      <c r="E41" s="97" t="s">
        <v>83</v>
      </c>
      <c r="F41" s="98">
        <v>10</v>
      </c>
      <c r="H41" s="75"/>
      <c r="I41" s="76">
        <v>40</v>
      </c>
      <c r="J41" s="75">
        <f t="shared" si="0"/>
        <v>15</v>
      </c>
      <c r="K41" s="78" t="str">
        <f t="shared" si="1"/>
        <v>X</v>
      </c>
      <c r="L41" s="76" t="str">
        <f t="shared" si="2"/>
        <v>X</v>
      </c>
    </row>
    <row r="42" spans="2:17" ht="15" thickBot="1" x14ac:dyDescent="0.4">
      <c r="B42" s="240"/>
      <c r="C42" s="87" t="s">
        <v>77</v>
      </c>
      <c r="D42" s="99" t="s">
        <v>47</v>
      </c>
      <c r="E42" s="100" t="s">
        <v>47</v>
      </c>
      <c r="F42" s="101">
        <v>8</v>
      </c>
      <c r="H42" s="75"/>
      <c r="I42" s="76">
        <v>41</v>
      </c>
      <c r="J42" s="75">
        <f t="shared" si="0"/>
        <v>7</v>
      </c>
      <c r="K42" s="78" t="str">
        <f t="shared" si="1"/>
        <v>X</v>
      </c>
      <c r="L42" s="76" t="str">
        <f t="shared" si="2"/>
        <v>X</v>
      </c>
    </row>
    <row r="43" spans="2:17" ht="15.5" thickTop="1" thickBot="1" x14ac:dyDescent="0.4">
      <c r="C43" s="108" t="str">
        <f>E37</f>
        <v>(1) Alabama</v>
      </c>
      <c r="D43" s="109" t="str">
        <f>E38</f>
        <v>(2) Clemson</v>
      </c>
      <c r="E43" s="110" t="s">
        <v>43</v>
      </c>
      <c r="F43" s="111">
        <v>1</v>
      </c>
      <c r="H43" s="75"/>
      <c r="I43" s="71">
        <v>42</v>
      </c>
      <c r="J43" s="72">
        <f t="shared" si="0"/>
        <v>21</v>
      </c>
      <c r="K43" s="79" t="str">
        <f t="shared" si="1"/>
        <v>X</v>
      </c>
      <c r="L43" s="71" t="str">
        <f t="shared" si="2"/>
        <v>X</v>
      </c>
    </row>
    <row r="44" spans="2:17" ht="15" thickTop="1" x14ac:dyDescent="0.35">
      <c r="C44" s="75"/>
      <c r="D44" s="75"/>
      <c r="E44" s="75"/>
      <c r="F44" s="75"/>
    </row>
    <row r="45" spans="2:17" x14ac:dyDescent="0.35">
      <c r="C45" s="75"/>
      <c r="D45" s="75"/>
      <c r="E45" s="75"/>
      <c r="F45" s="75"/>
    </row>
    <row r="46" spans="2:17" x14ac:dyDescent="0.35">
      <c r="C46" s="75"/>
      <c r="D46" s="75"/>
      <c r="E46" s="75"/>
      <c r="F46" s="75"/>
    </row>
    <row r="47" spans="2:17" x14ac:dyDescent="0.35">
      <c r="C47" s="75"/>
      <c r="D47" s="75"/>
      <c r="E47" s="75"/>
      <c r="F47" s="75"/>
    </row>
    <row r="48" spans="2:17" x14ac:dyDescent="0.35">
      <c r="C48" s="75"/>
      <c r="D48" s="75"/>
      <c r="E48" s="75"/>
      <c r="F48" s="75"/>
    </row>
  </sheetData>
  <mergeCells count="5">
    <mergeCell ref="B2:B14"/>
    <mergeCell ref="N3:O4"/>
    <mergeCell ref="P3:Q4"/>
    <mergeCell ref="B15:B29"/>
    <mergeCell ref="B30:B42"/>
  </mergeCells>
  <conditionalFormatting sqref="F2:F43">
    <cfRule type="duplicateValues" dxfId="11" priority="1"/>
  </conditionalFormatting>
  <conditionalFormatting sqref="F2:F11">
    <cfRule type="duplicateValues" dxfId="10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>
      <selection activeCell="C2" sqref="C2:F43"/>
    </sheetView>
  </sheetViews>
  <sheetFormatPr defaultRowHeight="14.5" x14ac:dyDescent="0.35"/>
  <cols>
    <col min="1" max="2" width="8.7265625" style="68"/>
    <col min="3" max="5" width="23.26953125" style="68" customWidth="1"/>
    <col min="6" max="6" width="14.26953125" style="68" customWidth="1"/>
    <col min="7" max="8" width="8.7265625" style="68"/>
    <col min="9" max="9" width="19" style="68" bestFit="1" customWidth="1"/>
    <col min="10" max="10" width="6.453125" style="68" hidden="1" customWidth="1"/>
    <col min="11" max="11" width="8.7265625" style="68" hidden="1" customWidth="1"/>
    <col min="12" max="12" width="8.7265625" style="68"/>
    <col min="13" max="13" width="9.26953125" style="68" customWidth="1"/>
    <col min="14" max="14" width="9.7265625" style="68" bestFit="1" customWidth="1"/>
    <col min="15" max="15" width="8.81640625" style="68" customWidth="1"/>
    <col min="16" max="16" width="8.7265625" style="68"/>
    <col min="17" max="17" width="12.453125" style="68" customWidth="1"/>
    <col min="18" max="20" width="8.7265625" style="68"/>
    <col min="21" max="21" width="8.7265625" style="68" customWidth="1"/>
    <col min="22" max="16384" width="8.7265625" style="68"/>
  </cols>
  <sheetData>
    <row r="1" spans="1:18" ht="15" thickBot="1" x14ac:dyDescent="0.4">
      <c r="A1" s="68" t="s">
        <v>4</v>
      </c>
      <c r="C1" s="75" t="s">
        <v>5</v>
      </c>
      <c r="D1" s="77" t="s">
        <v>78</v>
      </c>
      <c r="E1" s="14" t="s">
        <v>2</v>
      </c>
      <c r="F1" s="76" t="s">
        <v>3</v>
      </c>
      <c r="I1" s="72" t="s">
        <v>6</v>
      </c>
      <c r="J1" s="72"/>
      <c r="K1" s="72"/>
      <c r="L1" s="72"/>
      <c r="O1" s="73"/>
      <c r="P1" s="73"/>
    </row>
    <row r="2" spans="1:18" ht="15.5" thickTop="1" thickBot="1" x14ac:dyDescent="0.4">
      <c r="B2" s="238" t="s">
        <v>102</v>
      </c>
      <c r="C2" s="75" t="str">
        <f>'[6]Big Board'!B3</f>
        <v>NC Central</v>
      </c>
      <c r="D2" s="12" t="s">
        <v>91</v>
      </c>
      <c r="E2" s="14" t="s">
        <v>91</v>
      </c>
      <c r="F2" s="22">
        <v>14</v>
      </c>
      <c r="I2" s="82">
        <v>1</v>
      </c>
      <c r="J2" s="68">
        <f>MATCH(I2,$F$2:$F$43,0)</f>
        <v>42</v>
      </c>
      <c r="K2" s="70" t="str">
        <f>IF(J2&gt;=0,"X","")</f>
        <v>X</v>
      </c>
      <c r="L2" s="82" t="str">
        <f>IFERROR(K2,"Unused")</f>
        <v>X</v>
      </c>
      <c r="O2" s="74"/>
      <c r="P2" s="74"/>
    </row>
    <row r="3" spans="1:18" x14ac:dyDescent="0.35">
      <c r="B3" s="239"/>
      <c r="C3" s="75" t="str">
        <f>'[6]Big Board'!B4</f>
        <v>UTSA</v>
      </c>
      <c r="D3" s="13" t="s">
        <v>14</v>
      </c>
      <c r="E3" s="14" t="s">
        <v>14</v>
      </c>
      <c r="F3" s="14">
        <v>26</v>
      </c>
      <c r="I3" s="82">
        <v>2</v>
      </c>
      <c r="J3" s="68">
        <f t="shared" ref="J3:J43" si="0">MATCH(I3,$F$2:$F$43,0)</f>
        <v>26</v>
      </c>
      <c r="K3" s="70" t="str">
        <f t="shared" ref="K3:K43" si="1">IF(J3&gt;=0,"X","")</f>
        <v>X</v>
      </c>
      <c r="L3" s="82" t="str">
        <f t="shared" ref="L3:L43" si="2">IFERROR(K3,"Unused")</f>
        <v>X</v>
      </c>
      <c r="N3" s="232" t="s">
        <v>130</v>
      </c>
      <c r="O3" s="233"/>
      <c r="P3" s="233"/>
      <c r="Q3" s="236"/>
    </row>
    <row r="4" spans="1:18" ht="15" thickBot="1" x14ac:dyDescent="0.4">
      <c r="B4" s="239"/>
      <c r="C4" s="75" t="str">
        <f>'[6]Big Board'!B5</f>
        <v>Houston</v>
      </c>
      <c r="D4" s="13" t="s">
        <v>90</v>
      </c>
      <c r="E4" s="29" t="s">
        <v>50</v>
      </c>
      <c r="F4" s="14">
        <v>33</v>
      </c>
      <c r="I4" s="82">
        <v>3</v>
      </c>
      <c r="J4" s="68">
        <f t="shared" si="0"/>
        <v>37</v>
      </c>
      <c r="K4" s="70" t="str">
        <f t="shared" si="1"/>
        <v>X</v>
      </c>
      <c r="L4" s="82" t="str">
        <f t="shared" si="2"/>
        <v>X</v>
      </c>
      <c r="N4" s="234"/>
      <c r="O4" s="235"/>
      <c r="P4" s="235"/>
      <c r="Q4" s="237"/>
    </row>
    <row r="5" spans="1:18" x14ac:dyDescent="0.35">
      <c r="B5" s="239"/>
      <c r="C5" s="77" t="str">
        <f>'[6]Big Board'!B6</f>
        <v>Arkansas State</v>
      </c>
      <c r="D5" s="13" t="s">
        <v>15</v>
      </c>
      <c r="E5" s="14" t="s">
        <v>15</v>
      </c>
      <c r="F5" s="29">
        <v>35</v>
      </c>
      <c r="I5" s="82">
        <v>4</v>
      </c>
      <c r="J5" s="68">
        <f t="shared" si="0"/>
        <v>12</v>
      </c>
      <c r="K5" s="70" t="str">
        <f t="shared" si="1"/>
        <v>X</v>
      </c>
      <c r="L5" s="82" t="str">
        <f t="shared" si="2"/>
        <v>X</v>
      </c>
    </row>
    <row r="6" spans="1:18" x14ac:dyDescent="0.35">
      <c r="B6" s="239"/>
      <c r="C6" s="77" t="str">
        <f>'[6]Big Board'!B7</f>
        <v>Toledo</v>
      </c>
      <c r="D6" s="13" t="s">
        <v>89</v>
      </c>
      <c r="E6" s="14" t="s">
        <v>51</v>
      </c>
      <c r="F6" s="29">
        <v>15</v>
      </c>
      <c r="H6" s="75"/>
      <c r="I6" s="76">
        <v>5</v>
      </c>
      <c r="J6" s="75">
        <f t="shared" si="0"/>
        <v>29</v>
      </c>
      <c r="K6" s="78" t="str">
        <f t="shared" si="1"/>
        <v>X</v>
      </c>
      <c r="L6" s="76" t="str">
        <f t="shared" si="2"/>
        <v>X</v>
      </c>
    </row>
    <row r="7" spans="1:18" x14ac:dyDescent="0.35">
      <c r="B7" s="239"/>
      <c r="C7" s="77" t="str">
        <f>'[6]Big Board'!B8</f>
        <v>Southern Miss</v>
      </c>
      <c r="D7" s="13" t="s">
        <v>16</v>
      </c>
      <c r="E7" s="14" t="s">
        <v>52</v>
      </c>
      <c r="F7" s="76">
        <v>16</v>
      </c>
      <c r="H7" s="75"/>
      <c r="I7" s="76">
        <v>6</v>
      </c>
      <c r="J7" s="75">
        <f t="shared" si="0"/>
        <v>16</v>
      </c>
      <c r="K7" s="78" t="str">
        <f t="shared" si="1"/>
        <v>X</v>
      </c>
      <c r="L7" s="76" t="str">
        <f t="shared" si="2"/>
        <v>X</v>
      </c>
    </row>
    <row r="8" spans="1:18" ht="15" thickBot="1" x14ac:dyDescent="0.4">
      <c r="B8" s="239"/>
      <c r="C8" s="77" t="str">
        <f>'[6]Big Board'!B9</f>
        <v>Tulsa</v>
      </c>
      <c r="D8" s="13" t="s">
        <v>17</v>
      </c>
      <c r="E8" s="14" t="s">
        <v>53</v>
      </c>
      <c r="F8" s="29">
        <v>39</v>
      </c>
      <c r="H8" s="75"/>
      <c r="I8" s="71">
        <v>7</v>
      </c>
      <c r="J8" s="72">
        <f t="shared" si="0"/>
        <v>40</v>
      </c>
      <c r="K8" s="79" t="str">
        <f t="shared" si="1"/>
        <v>X</v>
      </c>
      <c r="L8" s="71" t="str">
        <f t="shared" si="2"/>
        <v>X</v>
      </c>
    </row>
    <row r="9" spans="1:18" ht="15" thickTop="1" x14ac:dyDescent="0.35">
      <c r="B9" s="239"/>
      <c r="C9" s="77" t="str">
        <f>'[6]Big Board'!B10</f>
        <v>Memphis</v>
      </c>
      <c r="D9" s="13" t="s">
        <v>81</v>
      </c>
      <c r="E9" s="14" t="s">
        <v>54</v>
      </c>
      <c r="F9" s="29">
        <v>11</v>
      </c>
      <c r="H9" s="75"/>
      <c r="I9" s="76">
        <v>8</v>
      </c>
      <c r="J9" s="75">
        <f t="shared" si="0"/>
        <v>38</v>
      </c>
      <c r="K9" s="78" t="str">
        <f t="shared" si="1"/>
        <v>X</v>
      </c>
      <c r="L9" s="76" t="str">
        <f t="shared" si="2"/>
        <v>X</v>
      </c>
    </row>
    <row r="10" spans="1:18" x14ac:dyDescent="0.35">
      <c r="B10" s="239"/>
      <c r="C10" s="77" t="str">
        <f>'[6]Big Board'!B11</f>
        <v>BYU</v>
      </c>
      <c r="D10" s="13" t="s">
        <v>18</v>
      </c>
      <c r="E10" s="14" t="s">
        <v>55</v>
      </c>
      <c r="F10" s="29">
        <v>38</v>
      </c>
      <c r="H10" s="75"/>
      <c r="I10" s="76">
        <v>9</v>
      </c>
      <c r="J10" s="75">
        <f t="shared" si="0"/>
        <v>27</v>
      </c>
      <c r="K10" s="78" t="str">
        <f t="shared" si="1"/>
        <v>X</v>
      </c>
      <c r="L10" s="76" t="str">
        <f t="shared" si="2"/>
        <v>X</v>
      </c>
      <c r="R10" s="68" t="s">
        <v>4</v>
      </c>
    </row>
    <row r="11" spans="1:18" x14ac:dyDescent="0.35">
      <c r="B11" s="239"/>
      <c r="C11" s="77" t="str">
        <f>'[6]Big Board'!B12</f>
        <v>Colorado State</v>
      </c>
      <c r="D11" s="13" t="s">
        <v>19</v>
      </c>
      <c r="E11" s="14" t="s">
        <v>98</v>
      </c>
      <c r="F11" s="29">
        <v>29</v>
      </c>
      <c r="H11" s="75"/>
      <c r="I11" s="76">
        <v>10</v>
      </c>
      <c r="J11" s="75">
        <f t="shared" si="0"/>
        <v>34</v>
      </c>
      <c r="K11" s="78" t="str">
        <f t="shared" si="1"/>
        <v>X</v>
      </c>
      <c r="L11" s="76" t="str">
        <f t="shared" si="2"/>
        <v>X</v>
      </c>
    </row>
    <row r="12" spans="1:18" x14ac:dyDescent="0.35">
      <c r="B12" s="239"/>
      <c r="C12" s="77" t="str">
        <f>'[6]Big Board'!B13</f>
        <v>Old Dominion</v>
      </c>
      <c r="D12" s="13" t="s">
        <v>20</v>
      </c>
      <c r="E12" s="14" t="s">
        <v>56</v>
      </c>
      <c r="F12" s="29">
        <v>28</v>
      </c>
      <c r="H12" s="75"/>
      <c r="I12" s="76">
        <v>11</v>
      </c>
      <c r="J12" s="75">
        <f t="shared" si="0"/>
        <v>8</v>
      </c>
      <c r="K12" s="78" t="str">
        <f t="shared" si="1"/>
        <v>X</v>
      </c>
      <c r="L12" s="76" t="str">
        <f t="shared" si="2"/>
        <v>X</v>
      </c>
    </row>
    <row r="13" spans="1:18" x14ac:dyDescent="0.35">
      <c r="B13" s="239"/>
      <c r="C13" s="77" t="str">
        <f>'[6]Big Board'!B14</f>
        <v>Louisiana Tech</v>
      </c>
      <c r="D13" s="13" t="s">
        <v>21</v>
      </c>
      <c r="E13" s="14" t="s">
        <v>57</v>
      </c>
      <c r="F13" s="29">
        <v>4</v>
      </c>
      <c r="H13" s="75"/>
      <c r="I13" s="76">
        <v>12</v>
      </c>
      <c r="J13" s="75">
        <f t="shared" si="0"/>
        <v>25</v>
      </c>
      <c r="K13" s="78" t="str">
        <f t="shared" si="1"/>
        <v>X</v>
      </c>
      <c r="L13" s="76" t="str">
        <f t="shared" si="2"/>
        <v>X</v>
      </c>
    </row>
    <row r="14" spans="1:18" ht="15" thickBot="1" x14ac:dyDescent="0.4">
      <c r="B14" s="240"/>
      <c r="C14" s="31" t="str">
        <f>'[6]Big Board'!B15</f>
        <v>Ohio</v>
      </c>
      <c r="D14" s="30" t="s">
        <v>22</v>
      </c>
      <c r="E14" s="32" t="s">
        <v>22</v>
      </c>
      <c r="F14" s="33">
        <v>17</v>
      </c>
      <c r="H14" s="75"/>
      <c r="I14" s="76">
        <v>13</v>
      </c>
      <c r="J14" s="75">
        <f t="shared" si="0"/>
        <v>31</v>
      </c>
      <c r="K14" s="78" t="str">
        <f t="shared" si="1"/>
        <v>X</v>
      </c>
      <c r="L14" s="76" t="str">
        <f t="shared" si="2"/>
        <v>X</v>
      </c>
      <c r="Q14" s="68" t="s">
        <v>4</v>
      </c>
    </row>
    <row r="15" spans="1:18" ht="15" thickBot="1" x14ac:dyDescent="0.4">
      <c r="B15" s="238" t="s">
        <v>103</v>
      </c>
      <c r="C15" s="77" t="str">
        <f>'[6]Big Board'!B16</f>
        <v>Middle Tennessee</v>
      </c>
      <c r="D15" s="13" t="s">
        <v>23</v>
      </c>
      <c r="E15" s="14" t="s">
        <v>59</v>
      </c>
      <c r="F15" s="76">
        <v>22</v>
      </c>
      <c r="H15" s="75"/>
      <c r="I15" s="71">
        <v>14</v>
      </c>
      <c r="J15" s="72">
        <f t="shared" si="0"/>
        <v>1</v>
      </c>
      <c r="K15" s="79" t="str">
        <f t="shared" si="1"/>
        <v>X</v>
      </c>
      <c r="L15" s="71" t="str">
        <f t="shared" si="2"/>
        <v>X</v>
      </c>
    </row>
    <row r="16" spans="1:18" ht="15" thickTop="1" x14ac:dyDescent="0.35">
      <c r="B16" s="239"/>
      <c r="C16" s="77" t="str">
        <f>'[6]Big Board'!B17</f>
        <v>Miami (OH)</v>
      </c>
      <c r="D16" s="13" t="s">
        <v>88</v>
      </c>
      <c r="E16" s="29" t="s">
        <v>88</v>
      </c>
      <c r="F16" s="29">
        <v>40</v>
      </c>
      <c r="H16" s="75"/>
      <c r="I16" s="76">
        <v>15</v>
      </c>
      <c r="J16" s="75">
        <f t="shared" si="0"/>
        <v>5</v>
      </c>
      <c r="K16" s="78" t="str">
        <f t="shared" si="1"/>
        <v>X</v>
      </c>
      <c r="L16" s="76" t="str">
        <f t="shared" si="2"/>
        <v>X</v>
      </c>
    </row>
    <row r="17" spans="1:12" x14ac:dyDescent="0.35">
      <c r="B17" s="239"/>
      <c r="C17" s="77" t="str">
        <f>'[6]Big Board'!B18</f>
        <v>Boston College</v>
      </c>
      <c r="D17" s="13" t="s">
        <v>24</v>
      </c>
      <c r="E17" s="29" t="s">
        <v>24</v>
      </c>
      <c r="F17" s="29">
        <v>6</v>
      </c>
      <c r="H17" s="75"/>
      <c r="I17" s="76">
        <v>16</v>
      </c>
      <c r="J17" s="75">
        <f t="shared" si="0"/>
        <v>6</v>
      </c>
      <c r="K17" s="78" t="str">
        <f t="shared" si="1"/>
        <v>X</v>
      </c>
      <c r="L17" s="76" t="str">
        <f t="shared" si="2"/>
        <v>X</v>
      </c>
    </row>
    <row r="18" spans="1:12" x14ac:dyDescent="0.35">
      <c r="B18" s="239"/>
      <c r="C18" s="77" t="str">
        <f>'[6]Big Board'!B19</f>
        <v>NC State</v>
      </c>
      <c r="D18" s="13" t="s">
        <v>25</v>
      </c>
      <c r="E18" s="29" t="s">
        <v>25</v>
      </c>
      <c r="F18" s="29">
        <v>24</v>
      </c>
      <c r="H18" s="75"/>
      <c r="I18" s="76">
        <v>17</v>
      </c>
      <c r="J18" s="75">
        <f t="shared" si="0"/>
        <v>13</v>
      </c>
      <c r="K18" s="78" t="str">
        <f t="shared" si="1"/>
        <v>X</v>
      </c>
      <c r="L18" s="76" t="str">
        <f t="shared" si="2"/>
        <v>X</v>
      </c>
    </row>
    <row r="19" spans="1:12" x14ac:dyDescent="0.35">
      <c r="B19" s="239"/>
      <c r="C19" s="77" t="str">
        <f>'[6]Big Board'!B20</f>
        <v>Army</v>
      </c>
      <c r="D19" s="13" t="s">
        <v>26</v>
      </c>
      <c r="E19" s="14" t="s">
        <v>63</v>
      </c>
      <c r="F19" s="29">
        <v>37</v>
      </c>
      <c r="H19" s="75"/>
      <c r="I19" s="76">
        <v>18</v>
      </c>
      <c r="J19" s="75">
        <f t="shared" si="0"/>
        <v>35</v>
      </c>
      <c r="K19" s="78" t="str">
        <f t="shared" si="1"/>
        <v>X</v>
      </c>
      <c r="L19" s="76" t="str">
        <f t="shared" si="2"/>
        <v>X</v>
      </c>
    </row>
    <row r="20" spans="1:12" x14ac:dyDescent="0.35">
      <c r="B20" s="239"/>
      <c r="C20" s="77" t="str">
        <f>'[6]Big Board'!B21</f>
        <v>(24) Temple</v>
      </c>
      <c r="D20" s="13" t="s">
        <v>27</v>
      </c>
      <c r="E20" s="14" t="s">
        <v>64</v>
      </c>
      <c r="F20" s="29">
        <v>27</v>
      </c>
      <c r="H20" s="75"/>
      <c r="I20" s="76">
        <v>19</v>
      </c>
      <c r="J20" s="75">
        <f t="shared" si="0"/>
        <v>23</v>
      </c>
      <c r="K20" s="78" t="str">
        <f t="shared" si="1"/>
        <v>X</v>
      </c>
      <c r="L20" s="76" t="str">
        <f t="shared" si="2"/>
        <v>X</v>
      </c>
    </row>
    <row r="21" spans="1:12" x14ac:dyDescent="0.35">
      <c r="B21" s="239"/>
      <c r="C21" s="77" t="str">
        <f>'[6]Big Board'!B22</f>
        <v>Washington State</v>
      </c>
      <c r="D21" s="13" t="s">
        <v>28</v>
      </c>
      <c r="E21" s="14" t="s">
        <v>93</v>
      </c>
      <c r="F21" s="29">
        <v>34</v>
      </c>
      <c r="H21" s="75"/>
      <c r="I21" s="76">
        <v>20</v>
      </c>
      <c r="J21" s="75">
        <f t="shared" si="0"/>
        <v>33</v>
      </c>
      <c r="K21" s="78" t="str">
        <f t="shared" si="1"/>
        <v>X</v>
      </c>
      <c r="L21" s="76" t="str">
        <f t="shared" si="2"/>
        <v>X</v>
      </c>
    </row>
    <row r="22" spans="1:12" ht="15" thickBot="1" x14ac:dyDescent="0.4">
      <c r="B22" s="239"/>
      <c r="C22" s="77" t="str">
        <f>'[6]Big Board'!B23</f>
        <v>Baylor</v>
      </c>
      <c r="D22" s="13" t="s">
        <v>87</v>
      </c>
      <c r="E22" s="14" t="s">
        <v>87</v>
      </c>
      <c r="F22" s="29">
        <v>41</v>
      </c>
      <c r="H22" s="75"/>
      <c r="I22" s="71">
        <v>21</v>
      </c>
      <c r="J22" s="72">
        <f t="shared" si="0"/>
        <v>28</v>
      </c>
      <c r="K22" s="79" t="str">
        <f t="shared" si="1"/>
        <v>X</v>
      </c>
      <c r="L22" s="71" t="str">
        <f t="shared" si="2"/>
        <v>X</v>
      </c>
    </row>
    <row r="23" spans="1:12" ht="15" thickTop="1" x14ac:dyDescent="0.35">
      <c r="B23" s="239"/>
      <c r="C23" s="77" t="str">
        <f>'[6]Big Board'!B24</f>
        <v>Northwestern</v>
      </c>
      <c r="D23" s="13" t="s">
        <v>29</v>
      </c>
      <c r="E23" s="14" t="s">
        <v>29</v>
      </c>
      <c r="F23" s="29">
        <v>23</v>
      </c>
      <c r="H23" s="75"/>
      <c r="I23" s="76">
        <v>22</v>
      </c>
      <c r="J23" s="75">
        <f t="shared" si="0"/>
        <v>14</v>
      </c>
      <c r="K23" s="78" t="str">
        <f t="shared" si="1"/>
        <v>X</v>
      </c>
      <c r="L23" s="76" t="str">
        <f t="shared" si="2"/>
        <v>X</v>
      </c>
    </row>
    <row r="24" spans="1:12" x14ac:dyDescent="0.35">
      <c r="B24" s="239"/>
      <c r="C24" s="77" t="str">
        <f>'[6]Big Board'!B25</f>
        <v>Miami (FL)</v>
      </c>
      <c r="D24" s="13" t="s">
        <v>30</v>
      </c>
      <c r="E24" s="14" t="s">
        <v>30</v>
      </c>
      <c r="F24" s="29">
        <v>19</v>
      </c>
      <c r="H24" s="75"/>
      <c r="I24" s="76">
        <v>23</v>
      </c>
      <c r="J24" s="75">
        <f t="shared" si="0"/>
        <v>22</v>
      </c>
      <c r="K24" s="78" t="str">
        <f t="shared" si="1"/>
        <v>X</v>
      </c>
      <c r="L24" s="76" t="str">
        <f t="shared" si="2"/>
        <v>X</v>
      </c>
    </row>
    <row r="25" spans="1:12" x14ac:dyDescent="0.35">
      <c r="B25" s="239"/>
      <c r="C25" s="77" t="str">
        <f>'[6]Big Board'!B26</f>
        <v>Indiana</v>
      </c>
      <c r="D25" s="13" t="s">
        <v>31</v>
      </c>
      <c r="E25" s="14" t="s">
        <v>31</v>
      </c>
      <c r="F25" s="29">
        <v>25</v>
      </c>
      <c r="H25" s="75"/>
      <c r="I25" s="76">
        <v>24</v>
      </c>
      <c r="J25" s="75">
        <f t="shared" si="0"/>
        <v>17</v>
      </c>
      <c r="K25" s="78" t="str">
        <f t="shared" si="1"/>
        <v>X</v>
      </c>
      <c r="L25" s="76" t="str">
        <f t="shared" si="2"/>
        <v>X</v>
      </c>
    </row>
    <row r="26" spans="1:12" x14ac:dyDescent="0.35">
      <c r="B26" s="239"/>
      <c r="C26" s="77" t="str">
        <f>'[6]Big Board'!B27</f>
        <v>Kansas State</v>
      </c>
      <c r="D26" s="13" t="s">
        <v>32</v>
      </c>
      <c r="E26" s="14" t="s">
        <v>94</v>
      </c>
      <c r="F26" s="29">
        <v>12</v>
      </c>
      <c r="H26" s="75"/>
      <c r="I26" s="76">
        <v>25</v>
      </c>
      <c r="J26" s="75">
        <f t="shared" si="0"/>
        <v>24</v>
      </c>
      <c r="K26" s="78" t="str">
        <f t="shared" si="1"/>
        <v>X</v>
      </c>
      <c r="L26" s="76" t="str">
        <f t="shared" si="2"/>
        <v>X</v>
      </c>
    </row>
    <row r="27" spans="1:12" x14ac:dyDescent="0.35">
      <c r="B27" s="239"/>
      <c r="C27" s="77" t="str">
        <f>'[6]Big Board'!B28</f>
        <v>USF</v>
      </c>
      <c r="D27" s="13" t="s">
        <v>33</v>
      </c>
      <c r="E27" s="14" t="s">
        <v>68</v>
      </c>
      <c r="F27" s="29">
        <v>2</v>
      </c>
      <c r="H27" s="75"/>
      <c r="I27" s="76">
        <v>26</v>
      </c>
      <c r="J27" s="75">
        <f t="shared" si="0"/>
        <v>2</v>
      </c>
      <c r="K27" s="78" t="str">
        <f t="shared" si="1"/>
        <v>X</v>
      </c>
      <c r="L27" s="76" t="str">
        <f t="shared" si="2"/>
        <v>X</v>
      </c>
    </row>
    <row r="28" spans="1:12" x14ac:dyDescent="0.35">
      <c r="A28" s="77"/>
      <c r="B28" s="241"/>
      <c r="C28" s="77" t="str">
        <f>'[6]Big Board'!B29</f>
        <v>(22) Virginia Tech</v>
      </c>
      <c r="D28" s="13" t="s">
        <v>34</v>
      </c>
      <c r="E28" s="14" t="s">
        <v>69</v>
      </c>
      <c r="F28" s="29">
        <v>9</v>
      </c>
      <c r="H28" s="75"/>
      <c r="I28" s="76">
        <v>27</v>
      </c>
      <c r="J28" s="75">
        <f t="shared" si="0"/>
        <v>19</v>
      </c>
      <c r="K28" s="78" t="str">
        <f t="shared" si="1"/>
        <v>X</v>
      </c>
      <c r="L28" s="76" t="str">
        <f t="shared" si="2"/>
        <v>X</v>
      </c>
    </row>
    <row r="29" spans="1:12" ht="15" thickBot="1" x14ac:dyDescent="0.4">
      <c r="A29" s="77"/>
      <c r="B29" s="242"/>
      <c r="C29" s="31" t="str">
        <f>'[6]Big Board'!B30</f>
        <v>(12) Oklahoma State</v>
      </c>
      <c r="D29" s="30" t="s">
        <v>35</v>
      </c>
      <c r="E29" s="32" t="s">
        <v>35</v>
      </c>
      <c r="F29" s="33">
        <v>21</v>
      </c>
      <c r="H29" s="75"/>
      <c r="I29" s="71">
        <v>28</v>
      </c>
      <c r="J29" s="72">
        <f t="shared" si="0"/>
        <v>11</v>
      </c>
      <c r="K29" s="79" t="str">
        <f t="shared" si="1"/>
        <v>X</v>
      </c>
      <c r="L29" s="71" t="str">
        <f t="shared" si="2"/>
        <v>X</v>
      </c>
    </row>
    <row r="30" spans="1:12" x14ac:dyDescent="0.35">
      <c r="B30" s="238" t="s">
        <v>104</v>
      </c>
      <c r="C30" s="77" t="str">
        <f>'[6]Big Board'!B31</f>
        <v>TCU</v>
      </c>
      <c r="D30" s="13" t="s">
        <v>36</v>
      </c>
      <c r="E30" s="14" t="s">
        <v>70</v>
      </c>
      <c r="F30" s="29">
        <v>5</v>
      </c>
      <c r="H30" s="75"/>
      <c r="I30" s="76">
        <v>29</v>
      </c>
      <c r="J30" s="75">
        <f t="shared" si="0"/>
        <v>10</v>
      </c>
      <c r="K30" s="78" t="str">
        <f t="shared" si="1"/>
        <v>X</v>
      </c>
      <c r="L30" s="76" t="str">
        <f t="shared" si="2"/>
        <v>X</v>
      </c>
    </row>
    <row r="31" spans="1:12" x14ac:dyDescent="0.35">
      <c r="B31" s="239"/>
      <c r="C31" s="77" t="str">
        <f>'[6]Big Board'!B32</f>
        <v>North Carolina</v>
      </c>
      <c r="D31" s="13" t="s">
        <v>37</v>
      </c>
      <c r="E31" s="14" t="s">
        <v>37</v>
      </c>
      <c r="F31" s="29">
        <v>36</v>
      </c>
      <c r="H31" s="75"/>
      <c r="I31" s="76">
        <v>30</v>
      </c>
      <c r="J31" s="75">
        <f t="shared" si="0"/>
        <v>41</v>
      </c>
      <c r="K31" s="78" t="str">
        <f t="shared" si="1"/>
        <v>X</v>
      </c>
      <c r="L31" s="76" t="str">
        <f t="shared" si="2"/>
        <v>X</v>
      </c>
    </row>
    <row r="32" spans="1:12" x14ac:dyDescent="0.35">
      <c r="B32" s="239"/>
      <c r="C32" s="77" t="str">
        <f>'[6]Big Board'!B33</f>
        <v>Nebraska</v>
      </c>
      <c r="D32" s="13" t="s">
        <v>38</v>
      </c>
      <c r="E32" s="14" t="s">
        <v>38</v>
      </c>
      <c r="F32" s="29">
        <v>13</v>
      </c>
      <c r="H32" s="75"/>
      <c r="I32" s="76">
        <v>31</v>
      </c>
      <c r="J32" s="75">
        <f t="shared" si="0"/>
        <v>32</v>
      </c>
      <c r="K32" s="78" t="str">
        <f t="shared" si="1"/>
        <v>X</v>
      </c>
      <c r="L32" s="76" t="str">
        <f t="shared" si="2"/>
        <v>X</v>
      </c>
    </row>
    <row r="33" spans="2:17" x14ac:dyDescent="0.35">
      <c r="B33" s="239"/>
      <c r="C33" s="77" t="str">
        <f>'[6]Big Board'!B34</f>
        <v>Air Force</v>
      </c>
      <c r="D33" s="13" t="s">
        <v>39</v>
      </c>
      <c r="E33" s="14" t="s">
        <v>73</v>
      </c>
      <c r="F33" s="29">
        <v>31</v>
      </c>
      <c r="H33" s="75"/>
      <c r="I33" s="76">
        <v>32</v>
      </c>
      <c r="J33" s="75">
        <f t="shared" si="0"/>
        <v>39</v>
      </c>
      <c r="K33" s="78" t="str">
        <f t="shared" si="1"/>
        <v>X</v>
      </c>
      <c r="L33" s="76" t="str">
        <f t="shared" si="2"/>
        <v>X</v>
      </c>
    </row>
    <row r="34" spans="2:17" x14ac:dyDescent="0.35">
      <c r="B34" s="239"/>
      <c r="C34" s="77" t="str">
        <f>'[6]Big Board'!B35</f>
        <v>(11) Florida State</v>
      </c>
      <c r="D34" s="13" t="s">
        <v>40</v>
      </c>
      <c r="E34" s="14" t="s">
        <v>40</v>
      </c>
      <c r="F34" s="29">
        <v>20</v>
      </c>
      <c r="H34" s="75"/>
      <c r="I34" s="76">
        <v>33</v>
      </c>
      <c r="J34" s="75">
        <f t="shared" si="0"/>
        <v>3</v>
      </c>
      <c r="K34" s="78" t="str">
        <f t="shared" si="1"/>
        <v>X</v>
      </c>
      <c r="L34" s="76" t="str">
        <f t="shared" si="2"/>
        <v>X</v>
      </c>
    </row>
    <row r="35" spans="2:17" x14ac:dyDescent="0.35">
      <c r="B35" s="239"/>
      <c r="C35" s="77" t="str">
        <f>'[6]Big Board'!B36</f>
        <v>(20) LSU</v>
      </c>
      <c r="D35" s="13" t="s">
        <v>41</v>
      </c>
      <c r="E35" s="14" t="s">
        <v>84</v>
      </c>
      <c r="F35" s="29">
        <v>10</v>
      </c>
      <c r="H35" s="75"/>
      <c r="I35" s="76">
        <v>34</v>
      </c>
      <c r="J35" s="75">
        <f t="shared" si="0"/>
        <v>20</v>
      </c>
      <c r="K35" s="78" t="str">
        <f t="shared" si="1"/>
        <v>X</v>
      </c>
      <c r="L35" s="76" t="str">
        <f t="shared" si="2"/>
        <v>X</v>
      </c>
      <c r="Q35" s="68" t="s">
        <v>4</v>
      </c>
    </row>
    <row r="36" spans="2:17" ht="15" thickBot="1" x14ac:dyDescent="0.4">
      <c r="B36" s="239"/>
      <c r="C36" s="77" t="str">
        <f>'[6]Big Board'!B37</f>
        <v>Georgia Tech</v>
      </c>
      <c r="D36" s="13" t="s">
        <v>42</v>
      </c>
      <c r="E36" s="14" t="s">
        <v>74</v>
      </c>
      <c r="F36" s="29">
        <v>18</v>
      </c>
      <c r="H36" s="75"/>
      <c r="I36" s="71">
        <v>35</v>
      </c>
      <c r="J36" s="72">
        <f t="shared" si="0"/>
        <v>4</v>
      </c>
      <c r="K36" s="79" t="str">
        <f t="shared" si="1"/>
        <v>X</v>
      </c>
      <c r="L36" s="71" t="str">
        <f t="shared" si="2"/>
        <v>X</v>
      </c>
    </row>
    <row r="37" spans="2:17" ht="15" thickTop="1" x14ac:dyDescent="0.35">
      <c r="B37" s="239"/>
      <c r="C37" s="77" t="str">
        <f>'[6]Big Board'!B38</f>
        <v>(4) Washington</v>
      </c>
      <c r="D37" s="13" t="s">
        <v>43</v>
      </c>
      <c r="E37" s="14" t="s">
        <v>43</v>
      </c>
      <c r="F37" s="29">
        <v>42</v>
      </c>
      <c r="H37" s="75"/>
      <c r="I37" s="76">
        <v>36</v>
      </c>
      <c r="J37" s="75">
        <f t="shared" si="0"/>
        <v>30</v>
      </c>
      <c r="K37" s="78" t="str">
        <f t="shared" si="1"/>
        <v>X</v>
      </c>
      <c r="L37" s="76" t="str">
        <f t="shared" si="2"/>
        <v>X</v>
      </c>
    </row>
    <row r="38" spans="2:17" x14ac:dyDescent="0.35">
      <c r="B38" s="239"/>
      <c r="C38" s="77" t="str">
        <f>'[6]Big Board'!B39</f>
        <v>(3) Ohio State</v>
      </c>
      <c r="D38" s="13" t="s">
        <v>44</v>
      </c>
      <c r="E38" s="14" t="s">
        <v>44</v>
      </c>
      <c r="F38" s="76">
        <v>3</v>
      </c>
      <c r="H38" s="75"/>
      <c r="I38" s="76">
        <v>37</v>
      </c>
      <c r="J38" s="75">
        <f t="shared" si="0"/>
        <v>18</v>
      </c>
      <c r="K38" s="78" t="str">
        <f t="shared" si="1"/>
        <v>X</v>
      </c>
      <c r="L38" s="76" t="str">
        <f t="shared" si="2"/>
        <v>X</v>
      </c>
    </row>
    <row r="39" spans="2:17" x14ac:dyDescent="0.35">
      <c r="B39" s="239"/>
      <c r="C39" s="77" t="str">
        <f>'[6]Big Board'!B40</f>
        <v>(17) Florida</v>
      </c>
      <c r="D39" s="13" t="s">
        <v>45</v>
      </c>
      <c r="E39" s="14" t="s">
        <v>45</v>
      </c>
      <c r="F39" s="29">
        <v>8</v>
      </c>
      <c r="H39" s="75"/>
      <c r="I39" s="76">
        <v>38</v>
      </c>
      <c r="J39" s="75">
        <f t="shared" si="0"/>
        <v>9</v>
      </c>
      <c r="K39" s="78" t="str">
        <f t="shared" si="1"/>
        <v>X</v>
      </c>
      <c r="L39" s="76" t="str">
        <f t="shared" si="2"/>
        <v>X</v>
      </c>
    </row>
    <row r="40" spans="2:17" x14ac:dyDescent="0.35">
      <c r="B40" s="239"/>
      <c r="C40" s="75" t="str">
        <f>'[6]Big Board'!B41</f>
        <v>(15) Western Michigan</v>
      </c>
      <c r="D40" s="13" t="s">
        <v>46</v>
      </c>
      <c r="E40" s="29" t="s">
        <v>46</v>
      </c>
      <c r="F40" s="14">
        <v>32</v>
      </c>
      <c r="H40" s="75"/>
      <c r="I40" s="76">
        <v>39</v>
      </c>
      <c r="J40" s="75">
        <f t="shared" si="0"/>
        <v>7</v>
      </c>
      <c r="K40" s="78" t="str">
        <f t="shared" si="1"/>
        <v>X</v>
      </c>
      <c r="L40" s="76" t="str">
        <f t="shared" si="2"/>
        <v>X</v>
      </c>
    </row>
    <row r="41" spans="2:17" x14ac:dyDescent="0.35">
      <c r="B41" s="239"/>
      <c r="C41" s="75" t="str">
        <f>'[6]Big Board'!B42</f>
        <v>(9) USC</v>
      </c>
      <c r="D41" s="13" t="s">
        <v>83</v>
      </c>
      <c r="E41" s="14" t="s">
        <v>82</v>
      </c>
      <c r="F41" s="14">
        <v>7</v>
      </c>
      <c r="H41" s="75"/>
      <c r="I41" s="76">
        <v>40</v>
      </c>
      <c r="J41" s="75">
        <f t="shared" si="0"/>
        <v>15</v>
      </c>
      <c r="K41" s="78" t="str">
        <f t="shared" si="1"/>
        <v>X</v>
      </c>
      <c r="L41" s="76" t="str">
        <f t="shared" si="2"/>
        <v>X</v>
      </c>
    </row>
    <row r="42" spans="2:17" ht="15" thickBot="1" x14ac:dyDescent="0.4">
      <c r="B42" s="240"/>
      <c r="C42" s="18" t="str">
        <f>'[6]Big Board'!B43</f>
        <v>(14) Auburn</v>
      </c>
      <c r="D42" s="18" t="s">
        <v>47</v>
      </c>
      <c r="E42" s="15" t="s">
        <v>47</v>
      </c>
      <c r="F42" s="19">
        <v>30</v>
      </c>
      <c r="H42" s="75"/>
      <c r="I42" s="76">
        <v>41</v>
      </c>
      <c r="J42" s="75">
        <f t="shared" si="0"/>
        <v>21</v>
      </c>
      <c r="K42" s="78" t="str">
        <f t="shared" si="1"/>
        <v>X</v>
      </c>
      <c r="L42" s="76" t="str">
        <f t="shared" si="2"/>
        <v>X</v>
      </c>
    </row>
    <row r="43" spans="2:17" ht="15" thickBot="1" x14ac:dyDescent="0.4">
      <c r="C43" s="23" t="str">
        <f>E37</f>
        <v>(1) Alabama</v>
      </c>
      <c r="D43" s="23" t="str">
        <f>E38</f>
        <v>(2) Clemson</v>
      </c>
      <c r="E43" s="20" t="s">
        <v>43</v>
      </c>
      <c r="F43" s="16">
        <v>1</v>
      </c>
      <c r="H43" s="75"/>
      <c r="I43" s="71">
        <v>42</v>
      </c>
      <c r="J43" s="72">
        <f t="shared" si="0"/>
        <v>36</v>
      </c>
      <c r="K43" s="79" t="str">
        <f t="shared" si="1"/>
        <v>X</v>
      </c>
      <c r="L43" s="71" t="str">
        <f t="shared" si="2"/>
        <v>X</v>
      </c>
    </row>
    <row r="44" spans="2:17" ht="15" thickTop="1" x14ac:dyDescent="0.35">
      <c r="C44" s="75"/>
      <c r="D44" s="75"/>
      <c r="E44" s="75"/>
      <c r="F44" s="75"/>
    </row>
    <row r="45" spans="2:17" x14ac:dyDescent="0.35">
      <c r="C45" s="75"/>
      <c r="D45" s="75"/>
      <c r="E45" s="75"/>
      <c r="F45" s="75"/>
    </row>
    <row r="46" spans="2:17" x14ac:dyDescent="0.35">
      <c r="C46" s="75"/>
      <c r="D46" s="75"/>
      <c r="E46" s="75"/>
      <c r="F46" s="75"/>
    </row>
    <row r="47" spans="2:17" x14ac:dyDescent="0.35">
      <c r="C47" s="75"/>
      <c r="D47" s="75"/>
      <c r="E47" s="75"/>
      <c r="F47" s="75"/>
    </row>
    <row r="48" spans="2:17" x14ac:dyDescent="0.35">
      <c r="C48" s="75"/>
      <c r="D48" s="75"/>
      <c r="E48" s="75"/>
      <c r="F48" s="75"/>
    </row>
  </sheetData>
  <mergeCells count="5">
    <mergeCell ref="B2:B14"/>
    <mergeCell ref="N3:O4"/>
    <mergeCell ref="P3:Q4"/>
    <mergeCell ref="B15:B29"/>
    <mergeCell ref="B30:B42"/>
  </mergeCells>
  <conditionalFormatting sqref="F2:F43">
    <cfRule type="duplicateValues" dxfId="9" priority="1"/>
  </conditionalFormatting>
  <conditionalFormatting sqref="F2:F11">
    <cfRule type="duplicateValues" dxfId="8" priority="2"/>
  </conditionalFormatting>
  <dataValidations count="3">
    <dataValidation type="list" allowBlank="1" showInputMessage="1" showErrorMessage="1" sqref="E3:E43">
      <formula1>C3:D3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48"/>
  <sheetViews>
    <sheetView zoomScale="50" zoomScaleNormal="50" workbookViewId="0">
      <selection sqref="A1:A1048576"/>
    </sheetView>
  </sheetViews>
  <sheetFormatPr defaultRowHeight="14.5" x14ac:dyDescent="0.35"/>
  <cols>
    <col min="1" max="1" width="5.26953125" customWidth="1"/>
    <col min="3" max="5" width="23.1796875" customWidth="1"/>
    <col min="6" max="6" width="14.26953125" customWidth="1"/>
    <col min="9" max="9" width="19" bestFit="1" customWidth="1"/>
    <col min="10" max="10" width="6.453125" hidden="1" customWidth="1"/>
    <col min="11" max="11" width="8.7265625" hidden="1" customWidth="1"/>
    <col min="13" max="13" width="9.1796875" customWidth="1"/>
    <col min="14" max="14" width="9.7265625" bestFit="1" customWidth="1"/>
    <col min="15" max="15" width="8.90625" customWidth="1"/>
    <col min="17" max="17" width="12.453125" customWidth="1"/>
    <col min="21" max="21" width="8.7265625" customWidth="1"/>
  </cols>
  <sheetData>
    <row r="1" spans="1:18" ht="15" thickBot="1" x14ac:dyDescent="0.4">
      <c r="A1" t="s">
        <v>4</v>
      </c>
      <c r="C1" s="10" t="s">
        <v>5</v>
      </c>
      <c r="D1" s="21" t="s">
        <v>78</v>
      </c>
      <c r="E1" s="14" t="s">
        <v>2</v>
      </c>
      <c r="F1" s="11" t="s">
        <v>3</v>
      </c>
      <c r="I1" s="4" t="s">
        <v>6</v>
      </c>
      <c r="J1" s="4"/>
      <c r="K1" s="4"/>
      <c r="L1" s="4"/>
      <c r="O1" s="5"/>
      <c r="P1" s="5"/>
    </row>
    <row r="2" spans="1:18" ht="15.5" thickTop="1" thickBot="1" x14ac:dyDescent="0.4">
      <c r="B2" s="238" t="s">
        <v>102</v>
      </c>
      <c r="C2" s="10" t="str">
        <f>'Big Board'!B3</f>
        <v>NC Central</v>
      </c>
      <c r="D2" s="12" t="s">
        <v>91</v>
      </c>
      <c r="E2" s="14"/>
      <c r="F2" s="22"/>
      <c r="I2" s="35">
        <v>1</v>
      </c>
      <c r="J2" t="e">
        <f>MATCH(I2,$F$2:$F$43,0)</f>
        <v>#N/A</v>
      </c>
      <c r="K2" s="2" t="e">
        <f>IF(J2&gt;=0,"X","")</f>
        <v>#N/A</v>
      </c>
      <c r="L2" s="35" t="str">
        <f>IFERROR(K2,"Unused")</f>
        <v>Unused</v>
      </c>
      <c r="O2" s="6"/>
      <c r="P2" s="6"/>
    </row>
    <row r="3" spans="1:18" x14ac:dyDescent="0.35">
      <c r="B3" s="239"/>
      <c r="C3" s="10" t="str">
        <f>'Big Board'!B4</f>
        <v>UTSA</v>
      </c>
      <c r="D3" s="13" t="s">
        <v>14</v>
      </c>
      <c r="E3" s="14"/>
      <c r="F3" s="14"/>
      <c r="I3" s="35">
        <v>2</v>
      </c>
      <c r="J3" t="e">
        <f t="shared" ref="J3:J43" si="0">MATCH(I3,$F$2:$F$43,0)</f>
        <v>#N/A</v>
      </c>
      <c r="K3" s="2" t="e">
        <f t="shared" ref="K3:K43" si="1">IF(J3&gt;=0,"X","")</f>
        <v>#N/A</v>
      </c>
      <c r="L3" s="35" t="str">
        <f t="shared" ref="L3:L43" si="2">IFERROR(K3,"Unused")</f>
        <v>Unused</v>
      </c>
      <c r="N3" s="232" t="s">
        <v>8</v>
      </c>
      <c r="O3" s="233"/>
      <c r="P3" s="233"/>
      <c r="Q3" s="236"/>
    </row>
    <row r="4" spans="1:18" ht="15" thickBot="1" x14ac:dyDescent="0.4">
      <c r="B4" s="239"/>
      <c r="C4" s="10" t="str">
        <f>'Big Board'!B5</f>
        <v>Houston</v>
      </c>
      <c r="D4" s="13" t="s">
        <v>90</v>
      </c>
      <c r="E4" s="29"/>
      <c r="F4" s="14"/>
      <c r="I4" s="35">
        <v>3</v>
      </c>
      <c r="J4" t="e">
        <f t="shared" si="0"/>
        <v>#N/A</v>
      </c>
      <c r="K4" s="2" t="e">
        <f t="shared" si="1"/>
        <v>#N/A</v>
      </c>
      <c r="L4" s="35" t="str">
        <f t="shared" si="2"/>
        <v>Unused</v>
      </c>
      <c r="N4" s="234"/>
      <c r="O4" s="235"/>
      <c r="P4" s="235"/>
      <c r="Q4" s="237"/>
    </row>
    <row r="5" spans="1:18" x14ac:dyDescent="0.35">
      <c r="B5" s="239"/>
      <c r="C5" s="21" t="str">
        <f>'Big Board'!B6</f>
        <v>Arkansas State</v>
      </c>
      <c r="D5" s="13" t="s">
        <v>15</v>
      </c>
      <c r="E5" s="14"/>
      <c r="F5" s="29"/>
      <c r="I5" s="35">
        <v>4</v>
      </c>
      <c r="J5" t="e">
        <f t="shared" si="0"/>
        <v>#N/A</v>
      </c>
      <c r="K5" s="2" t="e">
        <f t="shared" si="1"/>
        <v>#N/A</v>
      </c>
      <c r="L5" s="35" t="str">
        <f t="shared" si="2"/>
        <v>Unused</v>
      </c>
    </row>
    <row r="6" spans="1:18" x14ac:dyDescent="0.35">
      <c r="B6" s="239"/>
      <c r="C6" s="21" t="str">
        <f>'Big Board'!B7</f>
        <v>Toledo</v>
      </c>
      <c r="D6" s="13" t="s">
        <v>89</v>
      </c>
      <c r="E6" s="14"/>
      <c r="F6" s="29"/>
      <c r="H6" s="10"/>
      <c r="I6" s="11">
        <v>5</v>
      </c>
      <c r="J6" s="10" t="e">
        <f t="shared" si="0"/>
        <v>#N/A</v>
      </c>
      <c r="K6" s="26" t="e">
        <f t="shared" si="1"/>
        <v>#N/A</v>
      </c>
      <c r="L6" s="11" t="str">
        <f t="shared" si="2"/>
        <v>Unused</v>
      </c>
    </row>
    <row r="7" spans="1:18" x14ac:dyDescent="0.35">
      <c r="B7" s="239"/>
      <c r="C7" s="21" t="str">
        <f>'Big Board'!B8</f>
        <v>Southern Miss</v>
      </c>
      <c r="D7" s="13" t="s">
        <v>16</v>
      </c>
      <c r="E7" s="14"/>
      <c r="F7" s="11"/>
      <c r="H7" s="10"/>
      <c r="I7" s="11">
        <v>6</v>
      </c>
      <c r="J7" s="10" t="e">
        <f t="shared" si="0"/>
        <v>#N/A</v>
      </c>
      <c r="K7" s="26" t="e">
        <f t="shared" si="1"/>
        <v>#N/A</v>
      </c>
      <c r="L7" s="11" t="str">
        <f t="shared" si="2"/>
        <v>Unused</v>
      </c>
    </row>
    <row r="8" spans="1:18" ht="15" thickBot="1" x14ac:dyDescent="0.4">
      <c r="B8" s="239"/>
      <c r="C8" s="21" t="str">
        <f>'Big Board'!B9</f>
        <v>Tulsa</v>
      </c>
      <c r="D8" s="13" t="s">
        <v>17</v>
      </c>
      <c r="E8" s="14"/>
      <c r="F8" s="29"/>
      <c r="H8" s="10"/>
      <c r="I8" s="3">
        <v>7</v>
      </c>
      <c r="J8" s="4" t="e">
        <f t="shared" si="0"/>
        <v>#N/A</v>
      </c>
      <c r="K8" s="27" t="e">
        <f t="shared" si="1"/>
        <v>#N/A</v>
      </c>
      <c r="L8" s="3" t="str">
        <f t="shared" si="2"/>
        <v>Unused</v>
      </c>
    </row>
    <row r="9" spans="1:18" ht="15" thickTop="1" x14ac:dyDescent="0.35">
      <c r="B9" s="239"/>
      <c r="C9" s="21" t="str">
        <f>'Big Board'!B10</f>
        <v>Memphis</v>
      </c>
      <c r="D9" s="13" t="s">
        <v>81</v>
      </c>
      <c r="E9" s="14"/>
      <c r="F9" s="29"/>
      <c r="H9" s="10"/>
      <c r="I9" s="11">
        <v>8</v>
      </c>
      <c r="J9" s="10" t="e">
        <f t="shared" si="0"/>
        <v>#N/A</v>
      </c>
      <c r="K9" s="26" t="e">
        <f t="shared" si="1"/>
        <v>#N/A</v>
      </c>
      <c r="L9" s="11" t="str">
        <f t="shared" si="2"/>
        <v>Unused</v>
      </c>
    </row>
    <row r="10" spans="1:18" x14ac:dyDescent="0.35">
      <c r="B10" s="239"/>
      <c r="C10" s="21" t="str">
        <f>'Big Board'!B11</f>
        <v>BYU</v>
      </c>
      <c r="D10" s="13" t="s">
        <v>18</v>
      </c>
      <c r="E10" s="14"/>
      <c r="F10" s="29"/>
      <c r="H10" s="10"/>
      <c r="I10" s="11">
        <v>9</v>
      </c>
      <c r="J10" s="10" t="e">
        <f t="shared" si="0"/>
        <v>#N/A</v>
      </c>
      <c r="K10" s="26" t="e">
        <f t="shared" si="1"/>
        <v>#N/A</v>
      </c>
      <c r="L10" s="11" t="str">
        <f t="shared" si="2"/>
        <v>Unused</v>
      </c>
      <c r="R10" t="s">
        <v>4</v>
      </c>
    </row>
    <row r="11" spans="1:18" x14ac:dyDescent="0.35">
      <c r="B11" s="239"/>
      <c r="C11" s="21" t="str">
        <f>'Big Board'!B12</f>
        <v>Colorado State</v>
      </c>
      <c r="D11" s="13" t="s">
        <v>19</v>
      </c>
      <c r="E11" s="14"/>
      <c r="F11" s="29"/>
      <c r="H11" s="10"/>
      <c r="I11" s="11">
        <v>10</v>
      </c>
      <c r="J11" s="10" t="e">
        <f t="shared" si="0"/>
        <v>#N/A</v>
      </c>
      <c r="K11" s="26" t="e">
        <f t="shared" si="1"/>
        <v>#N/A</v>
      </c>
      <c r="L11" s="11" t="str">
        <f t="shared" si="2"/>
        <v>Unused</v>
      </c>
    </row>
    <row r="12" spans="1:18" x14ac:dyDescent="0.35">
      <c r="B12" s="239"/>
      <c r="C12" s="21" t="str">
        <f>'Big Board'!B13</f>
        <v>Old Dominion</v>
      </c>
      <c r="D12" s="13" t="s">
        <v>20</v>
      </c>
      <c r="E12" s="14"/>
      <c r="F12" s="29"/>
      <c r="H12" s="10"/>
      <c r="I12" s="11">
        <v>11</v>
      </c>
      <c r="J12" s="10" t="e">
        <f t="shared" si="0"/>
        <v>#N/A</v>
      </c>
      <c r="K12" s="26" t="e">
        <f t="shared" si="1"/>
        <v>#N/A</v>
      </c>
      <c r="L12" s="11" t="str">
        <f t="shared" si="2"/>
        <v>Unused</v>
      </c>
    </row>
    <row r="13" spans="1:18" x14ac:dyDescent="0.35">
      <c r="B13" s="239"/>
      <c r="C13" s="21" t="str">
        <f>'Big Board'!B14</f>
        <v>Louisiana Tech</v>
      </c>
      <c r="D13" s="13" t="s">
        <v>21</v>
      </c>
      <c r="E13" s="14"/>
      <c r="F13" s="29"/>
      <c r="H13" s="10"/>
      <c r="I13" s="11">
        <v>12</v>
      </c>
      <c r="J13" s="10" t="e">
        <f t="shared" si="0"/>
        <v>#N/A</v>
      </c>
      <c r="K13" s="26" t="e">
        <f t="shared" si="1"/>
        <v>#N/A</v>
      </c>
      <c r="L13" s="11" t="str">
        <f t="shared" si="2"/>
        <v>Unused</v>
      </c>
    </row>
    <row r="14" spans="1:18" ht="15" thickBot="1" x14ac:dyDescent="0.4">
      <c r="B14" s="240"/>
      <c r="C14" s="31" t="str">
        <f>'Big Board'!B15</f>
        <v>Ohio</v>
      </c>
      <c r="D14" s="30" t="s">
        <v>22</v>
      </c>
      <c r="E14" s="32"/>
      <c r="F14" s="33"/>
      <c r="H14" s="10"/>
      <c r="I14" s="11">
        <v>13</v>
      </c>
      <c r="J14" s="10" t="e">
        <f t="shared" si="0"/>
        <v>#N/A</v>
      </c>
      <c r="K14" s="26" t="e">
        <f t="shared" si="1"/>
        <v>#N/A</v>
      </c>
      <c r="L14" s="11" t="str">
        <f t="shared" si="2"/>
        <v>Unused</v>
      </c>
      <c r="Q14" t="s">
        <v>4</v>
      </c>
    </row>
    <row r="15" spans="1:18" ht="15" thickBot="1" x14ac:dyDescent="0.4">
      <c r="B15" s="238" t="s">
        <v>103</v>
      </c>
      <c r="C15" s="21" t="str">
        <f>'Big Board'!B16</f>
        <v>Middle Tennessee</v>
      </c>
      <c r="D15" s="13" t="s">
        <v>23</v>
      </c>
      <c r="E15" s="14"/>
      <c r="F15" s="11"/>
      <c r="H15" s="10"/>
      <c r="I15" s="3">
        <v>14</v>
      </c>
      <c r="J15" s="4" t="e">
        <f t="shared" si="0"/>
        <v>#N/A</v>
      </c>
      <c r="K15" s="27" t="e">
        <f t="shared" si="1"/>
        <v>#N/A</v>
      </c>
      <c r="L15" s="3" t="str">
        <f t="shared" si="2"/>
        <v>Unused</v>
      </c>
    </row>
    <row r="16" spans="1:18" ht="15" thickTop="1" x14ac:dyDescent="0.35">
      <c r="B16" s="239"/>
      <c r="C16" s="21" t="str">
        <f>'Big Board'!B17</f>
        <v>Miami (OH)</v>
      </c>
      <c r="D16" s="13" t="s">
        <v>88</v>
      </c>
      <c r="E16" s="29"/>
      <c r="F16" s="29"/>
      <c r="H16" s="10"/>
      <c r="I16" s="11">
        <v>15</v>
      </c>
      <c r="J16" s="10" t="e">
        <f t="shared" si="0"/>
        <v>#N/A</v>
      </c>
      <c r="K16" s="26" t="e">
        <f t="shared" si="1"/>
        <v>#N/A</v>
      </c>
      <c r="L16" s="11" t="str">
        <f t="shared" si="2"/>
        <v>Unused</v>
      </c>
    </row>
    <row r="17" spans="1:12" x14ac:dyDescent="0.35">
      <c r="B17" s="239"/>
      <c r="C17" s="21" t="str">
        <f>'Big Board'!B18</f>
        <v>Boston College</v>
      </c>
      <c r="D17" s="13" t="s">
        <v>24</v>
      </c>
      <c r="E17" s="29"/>
      <c r="F17" s="29"/>
      <c r="H17" s="10"/>
      <c r="I17" s="11">
        <v>16</v>
      </c>
      <c r="J17" s="10" t="e">
        <f t="shared" si="0"/>
        <v>#N/A</v>
      </c>
      <c r="K17" s="26" t="e">
        <f t="shared" si="1"/>
        <v>#N/A</v>
      </c>
      <c r="L17" s="11" t="str">
        <f t="shared" si="2"/>
        <v>Unused</v>
      </c>
    </row>
    <row r="18" spans="1:12" x14ac:dyDescent="0.35">
      <c r="B18" s="239"/>
      <c r="C18" s="21" t="str">
        <f>'Big Board'!B19</f>
        <v>NC State</v>
      </c>
      <c r="D18" s="13" t="s">
        <v>25</v>
      </c>
      <c r="E18" s="29"/>
      <c r="F18" s="29"/>
      <c r="H18" s="10"/>
      <c r="I18" s="11">
        <v>17</v>
      </c>
      <c r="J18" s="10" t="e">
        <f t="shared" si="0"/>
        <v>#N/A</v>
      </c>
      <c r="K18" s="26" t="e">
        <f t="shared" si="1"/>
        <v>#N/A</v>
      </c>
      <c r="L18" s="11" t="str">
        <f t="shared" si="2"/>
        <v>Unused</v>
      </c>
    </row>
    <row r="19" spans="1:12" x14ac:dyDescent="0.35">
      <c r="B19" s="239"/>
      <c r="C19" s="21" t="str">
        <f>'Big Board'!B20</f>
        <v>Army</v>
      </c>
      <c r="D19" s="13" t="s">
        <v>26</v>
      </c>
      <c r="E19" s="14"/>
      <c r="F19" s="29"/>
      <c r="H19" s="10"/>
      <c r="I19" s="11">
        <v>18</v>
      </c>
      <c r="J19" s="10" t="e">
        <f t="shared" si="0"/>
        <v>#N/A</v>
      </c>
      <c r="K19" s="26" t="e">
        <f t="shared" si="1"/>
        <v>#N/A</v>
      </c>
      <c r="L19" s="11" t="str">
        <f t="shared" si="2"/>
        <v>Unused</v>
      </c>
    </row>
    <row r="20" spans="1:12" x14ac:dyDescent="0.35">
      <c r="B20" s="239"/>
      <c r="C20" s="21" t="str">
        <f>'Big Board'!B21</f>
        <v>(24) Temple</v>
      </c>
      <c r="D20" s="13" t="s">
        <v>27</v>
      </c>
      <c r="E20" s="14"/>
      <c r="F20" s="29"/>
      <c r="H20" s="10"/>
      <c r="I20" s="11">
        <v>19</v>
      </c>
      <c r="J20" s="10" t="e">
        <f t="shared" si="0"/>
        <v>#N/A</v>
      </c>
      <c r="K20" s="26" t="e">
        <f t="shared" si="1"/>
        <v>#N/A</v>
      </c>
      <c r="L20" s="11" t="str">
        <f t="shared" si="2"/>
        <v>Unused</v>
      </c>
    </row>
    <row r="21" spans="1:12" x14ac:dyDescent="0.35">
      <c r="B21" s="239"/>
      <c r="C21" s="21" t="str">
        <f>'Big Board'!B22</f>
        <v>Washington State</v>
      </c>
      <c r="D21" s="13" t="s">
        <v>28</v>
      </c>
      <c r="E21" s="14"/>
      <c r="F21" s="29"/>
      <c r="H21" s="10"/>
      <c r="I21" s="11">
        <v>20</v>
      </c>
      <c r="J21" s="10" t="e">
        <f t="shared" si="0"/>
        <v>#N/A</v>
      </c>
      <c r="K21" s="26" t="e">
        <f t="shared" si="1"/>
        <v>#N/A</v>
      </c>
      <c r="L21" s="11" t="str">
        <f t="shared" si="2"/>
        <v>Unused</v>
      </c>
    </row>
    <row r="22" spans="1:12" ht="15" thickBot="1" x14ac:dyDescent="0.4">
      <c r="B22" s="239"/>
      <c r="C22" s="21" t="str">
        <f>'Big Board'!B23</f>
        <v>Baylor</v>
      </c>
      <c r="D22" s="13" t="s">
        <v>87</v>
      </c>
      <c r="E22" s="14"/>
      <c r="F22" s="29"/>
      <c r="H22" s="10"/>
      <c r="I22" s="3">
        <v>21</v>
      </c>
      <c r="J22" s="4" t="e">
        <f t="shared" si="0"/>
        <v>#N/A</v>
      </c>
      <c r="K22" s="27" t="e">
        <f t="shared" si="1"/>
        <v>#N/A</v>
      </c>
      <c r="L22" s="3" t="str">
        <f t="shared" si="2"/>
        <v>Unused</v>
      </c>
    </row>
    <row r="23" spans="1:12" ht="15" thickTop="1" x14ac:dyDescent="0.35">
      <c r="B23" s="239"/>
      <c r="C23" s="21" t="str">
        <f>'Big Board'!B24</f>
        <v>Northwestern</v>
      </c>
      <c r="D23" s="13" t="s">
        <v>29</v>
      </c>
      <c r="E23" s="14"/>
      <c r="F23" s="29"/>
      <c r="H23" s="10"/>
      <c r="I23" s="11">
        <v>22</v>
      </c>
      <c r="J23" s="10" t="e">
        <f t="shared" si="0"/>
        <v>#N/A</v>
      </c>
      <c r="K23" s="26" t="e">
        <f t="shared" si="1"/>
        <v>#N/A</v>
      </c>
      <c r="L23" s="11" t="str">
        <f t="shared" si="2"/>
        <v>Unused</v>
      </c>
    </row>
    <row r="24" spans="1:12" x14ac:dyDescent="0.35">
      <c r="B24" s="239"/>
      <c r="C24" s="21" t="str">
        <f>'Big Board'!B25</f>
        <v>Miami (FL)</v>
      </c>
      <c r="D24" s="13" t="s">
        <v>30</v>
      </c>
      <c r="E24" s="14"/>
      <c r="F24" s="29"/>
      <c r="H24" s="10"/>
      <c r="I24" s="11">
        <v>23</v>
      </c>
      <c r="J24" s="10" t="e">
        <f t="shared" si="0"/>
        <v>#N/A</v>
      </c>
      <c r="K24" s="26" t="e">
        <f t="shared" si="1"/>
        <v>#N/A</v>
      </c>
      <c r="L24" s="11" t="str">
        <f t="shared" si="2"/>
        <v>Unused</v>
      </c>
    </row>
    <row r="25" spans="1:12" x14ac:dyDescent="0.35">
      <c r="B25" s="239"/>
      <c r="C25" s="21" t="str">
        <f>'Big Board'!B26</f>
        <v>Indiana</v>
      </c>
      <c r="D25" s="13" t="s">
        <v>31</v>
      </c>
      <c r="E25" s="14"/>
      <c r="F25" s="29"/>
      <c r="H25" s="10"/>
      <c r="I25" s="11">
        <v>24</v>
      </c>
      <c r="J25" s="10" t="e">
        <f t="shared" si="0"/>
        <v>#N/A</v>
      </c>
      <c r="K25" s="26" t="e">
        <f t="shared" si="1"/>
        <v>#N/A</v>
      </c>
      <c r="L25" s="11" t="str">
        <f t="shared" si="2"/>
        <v>Unused</v>
      </c>
    </row>
    <row r="26" spans="1:12" x14ac:dyDescent="0.35">
      <c r="B26" s="239"/>
      <c r="C26" s="21" t="str">
        <f>'Big Board'!B27</f>
        <v>Kansas State</v>
      </c>
      <c r="D26" s="13" t="s">
        <v>32</v>
      </c>
      <c r="E26" s="14"/>
      <c r="F26" s="29"/>
      <c r="H26" s="10"/>
      <c r="I26" s="11">
        <v>25</v>
      </c>
      <c r="J26" s="10" t="e">
        <f t="shared" si="0"/>
        <v>#N/A</v>
      </c>
      <c r="K26" s="26" t="e">
        <f t="shared" si="1"/>
        <v>#N/A</v>
      </c>
      <c r="L26" s="11" t="str">
        <f t="shared" si="2"/>
        <v>Unused</v>
      </c>
    </row>
    <row r="27" spans="1:12" x14ac:dyDescent="0.35">
      <c r="A27" s="21"/>
      <c r="B27" s="239"/>
      <c r="C27" s="21" t="str">
        <f>'Big Board'!B28</f>
        <v>USF</v>
      </c>
      <c r="D27" s="13" t="s">
        <v>33</v>
      </c>
      <c r="E27" s="14"/>
      <c r="F27" s="29"/>
      <c r="H27" s="10"/>
      <c r="I27" s="11">
        <v>26</v>
      </c>
      <c r="J27" s="10" t="e">
        <f t="shared" si="0"/>
        <v>#N/A</v>
      </c>
      <c r="K27" s="26" t="e">
        <f t="shared" si="1"/>
        <v>#N/A</v>
      </c>
      <c r="L27" s="11" t="str">
        <f t="shared" si="2"/>
        <v>Unused</v>
      </c>
    </row>
    <row r="28" spans="1:12" x14ac:dyDescent="0.35">
      <c r="A28" s="21"/>
      <c r="B28" s="241"/>
      <c r="C28" s="21" t="str">
        <f>'Big Board'!B29</f>
        <v>(22) Virginia Tech</v>
      </c>
      <c r="D28" s="13" t="s">
        <v>34</v>
      </c>
      <c r="E28" s="14"/>
      <c r="F28" s="29"/>
      <c r="H28" s="10"/>
      <c r="I28" s="11">
        <v>27</v>
      </c>
      <c r="J28" s="10" t="e">
        <f t="shared" si="0"/>
        <v>#N/A</v>
      </c>
      <c r="K28" s="26" t="e">
        <f t="shared" si="1"/>
        <v>#N/A</v>
      </c>
      <c r="L28" s="11" t="str">
        <f t="shared" si="2"/>
        <v>Unused</v>
      </c>
    </row>
    <row r="29" spans="1:12" ht="15" thickBot="1" x14ac:dyDescent="0.4">
      <c r="A29" s="21"/>
      <c r="B29" s="242"/>
      <c r="C29" s="31" t="str">
        <f>'Big Board'!B30</f>
        <v>(12) Oklahoma State</v>
      </c>
      <c r="D29" s="30" t="s">
        <v>35</v>
      </c>
      <c r="E29" s="32"/>
      <c r="F29" s="33"/>
      <c r="H29" s="10"/>
      <c r="I29" s="3">
        <v>28</v>
      </c>
      <c r="J29" s="4" t="e">
        <f t="shared" si="0"/>
        <v>#N/A</v>
      </c>
      <c r="K29" s="27" t="e">
        <f t="shared" si="1"/>
        <v>#N/A</v>
      </c>
      <c r="L29" s="3" t="str">
        <f t="shared" si="2"/>
        <v>Unused</v>
      </c>
    </row>
    <row r="30" spans="1:12" x14ac:dyDescent="0.35">
      <c r="B30" s="238" t="s">
        <v>104</v>
      </c>
      <c r="C30" s="21" t="str">
        <f>'Big Board'!B31</f>
        <v>TCU</v>
      </c>
      <c r="D30" s="13" t="s">
        <v>36</v>
      </c>
      <c r="E30" s="14"/>
      <c r="F30" s="29"/>
      <c r="H30" s="10"/>
      <c r="I30" s="11">
        <v>29</v>
      </c>
      <c r="J30" s="10" t="e">
        <f t="shared" si="0"/>
        <v>#N/A</v>
      </c>
      <c r="K30" s="26" t="e">
        <f t="shared" si="1"/>
        <v>#N/A</v>
      </c>
      <c r="L30" s="11" t="str">
        <f t="shared" si="2"/>
        <v>Unused</v>
      </c>
    </row>
    <row r="31" spans="1:12" x14ac:dyDescent="0.35">
      <c r="B31" s="239"/>
      <c r="C31" s="21" t="str">
        <f>'Big Board'!B32</f>
        <v>North Carolina</v>
      </c>
      <c r="D31" s="13" t="s">
        <v>37</v>
      </c>
      <c r="E31" s="14"/>
      <c r="F31" s="29"/>
      <c r="H31" s="10"/>
      <c r="I31" s="11">
        <v>30</v>
      </c>
      <c r="J31" s="10" t="e">
        <f t="shared" si="0"/>
        <v>#N/A</v>
      </c>
      <c r="K31" s="26" t="e">
        <f t="shared" si="1"/>
        <v>#N/A</v>
      </c>
      <c r="L31" s="11" t="str">
        <f t="shared" si="2"/>
        <v>Unused</v>
      </c>
    </row>
    <row r="32" spans="1:12" x14ac:dyDescent="0.35">
      <c r="B32" s="239"/>
      <c r="C32" s="21" t="str">
        <f>'Big Board'!B33</f>
        <v>Nebraska</v>
      </c>
      <c r="D32" s="13" t="s">
        <v>38</v>
      </c>
      <c r="E32" s="14"/>
      <c r="F32" s="29"/>
      <c r="H32" s="10"/>
      <c r="I32" s="11">
        <v>31</v>
      </c>
      <c r="J32" s="10" t="e">
        <f t="shared" si="0"/>
        <v>#N/A</v>
      </c>
      <c r="K32" s="26" t="e">
        <f t="shared" si="1"/>
        <v>#N/A</v>
      </c>
      <c r="L32" s="11" t="str">
        <f t="shared" si="2"/>
        <v>Unused</v>
      </c>
    </row>
    <row r="33" spans="2:17" x14ac:dyDescent="0.35">
      <c r="B33" s="239"/>
      <c r="C33" s="21" t="str">
        <f>'Big Board'!B34</f>
        <v>Air Force</v>
      </c>
      <c r="D33" s="13" t="s">
        <v>39</v>
      </c>
      <c r="E33" s="14"/>
      <c r="F33" s="29"/>
      <c r="H33" s="10"/>
      <c r="I33" s="11">
        <v>32</v>
      </c>
      <c r="J33" s="10" t="e">
        <f t="shared" si="0"/>
        <v>#N/A</v>
      </c>
      <c r="K33" s="26" t="e">
        <f t="shared" si="1"/>
        <v>#N/A</v>
      </c>
      <c r="L33" s="11" t="str">
        <f t="shared" si="2"/>
        <v>Unused</v>
      </c>
    </row>
    <row r="34" spans="2:17" x14ac:dyDescent="0.35">
      <c r="B34" s="239"/>
      <c r="C34" s="21" t="str">
        <f>'Big Board'!B35</f>
        <v>(11) Florida State</v>
      </c>
      <c r="D34" s="13" t="s">
        <v>40</v>
      </c>
      <c r="E34" s="14"/>
      <c r="F34" s="29"/>
      <c r="H34" s="10"/>
      <c r="I34" s="11">
        <v>33</v>
      </c>
      <c r="J34" s="10" t="e">
        <f t="shared" si="0"/>
        <v>#N/A</v>
      </c>
      <c r="K34" s="26" t="e">
        <f t="shared" si="1"/>
        <v>#N/A</v>
      </c>
      <c r="L34" s="11" t="str">
        <f t="shared" si="2"/>
        <v>Unused</v>
      </c>
    </row>
    <row r="35" spans="2:17" x14ac:dyDescent="0.35">
      <c r="B35" s="239"/>
      <c r="C35" s="21" t="str">
        <f>'Big Board'!B36</f>
        <v>(20) LSU</v>
      </c>
      <c r="D35" s="13" t="s">
        <v>41</v>
      </c>
      <c r="E35" s="14"/>
      <c r="F35" s="29"/>
      <c r="H35" s="10"/>
      <c r="I35" s="11">
        <v>34</v>
      </c>
      <c r="J35" s="10" t="e">
        <f t="shared" si="0"/>
        <v>#N/A</v>
      </c>
      <c r="K35" s="26" t="e">
        <f t="shared" si="1"/>
        <v>#N/A</v>
      </c>
      <c r="L35" s="11" t="str">
        <f t="shared" si="2"/>
        <v>Unused</v>
      </c>
      <c r="Q35" t="s">
        <v>4</v>
      </c>
    </row>
    <row r="36" spans="2:17" ht="15" thickBot="1" x14ac:dyDescent="0.4">
      <c r="B36" s="239"/>
      <c r="C36" s="21" t="str">
        <f>'Big Board'!B37</f>
        <v>Georgia Tech</v>
      </c>
      <c r="D36" s="13" t="s">
        <v>42</v>
      </c>
      <c r="E36" s="14"/>
      <c r="F36" s="29"/>
      <c r="H36" s="10"/>
      <c r="I36" s="3">
        <v>35</v>
      </c>
      <c r="J36" s="4" t="e">
        <f t="shared" si="0"/>
        <v>#N/A</v>
      </c>
      <c r="K36" s="27" t="e">
        <f t="shared" si="1"/>
        <v>#N/A</v>
      </c>
      <c r="L36" s="3" t="str">
        <f t="shared" si="2"/>
        <v>Unused</v>
      </c>
    </row>
    <row r="37" spans="2:17" ht="15" thickTop="1" x14ac:dyDescent="0.35">
      <c r="B37" s="239"/>
      <c r="C37" s="21" t="str">
        <f>'Big Board'!B38</f>
        <v>(4) Washington</v>
      </c>
      <c r="D37" s="13" t="s">
        <v>43</v>
      </c>
      <c r="E37" s="14"/>
      <c r="F37" s="29"/>
      <c r="H37" s="10"/>
      <c r="I37" s="11">
        <v>36</v>
      </c>
      <c r="J37" s="10" t="e">
        <f t="shared" si="0"/>
        <v>#N/A</v>
      </c>
      <c r="K37" s="26" t="e">
        <f t="shared" si="1"/>
        <v>#N/A</v>
      </c>
      <c r="L37" s="11" t="str">
        <f t="shared" si="2"/>
        <v>Unused</v>
      </c>
    </row>
    <row r="38" spans="2:17" x14ac:dyDescent="0.35">
      <c r="B38" s="239"/>
      <c r="C38" s="21" t="str">
        <f>'Big Board'!B39</f>
        <v>(3) Ohio State</v>
      </c>
      <c r="D38" s="13" t="s">
        <v>44</v>
      </c>
      <c r="E38" s="14"/>
      <c r="F38" s="11"/>
      <c r="H38" s="10"/>
      <c r="I38" s="11">
        <v>37</v>
      </c>
      <c r="J38" s="10" t="e">
        <f t="shared" si="0"/>
        <v>#N/A</v>
      </c>
      <c r="K38" s="26" t="e">
        <f t="shared" si="1"/>
        <v>#N/A</v>
      </c>
      <c r="L38" s="11" t="str">
        <f t="shared" si="2"/>
        <v>Unused</v>
      </c>
    </row>
    <row r="39" spans="2:17" x14ac:dyDescent="0.35">
      <c r="B39" s="239"/>
      <c r="C39" s="21" t="str">
        <f>'Big Board'!B40</f>
        <v>(17) Florida</v>
      </c>
      <c r="D39" s="13" t="s">
        <v>45</v>
      </c>
      <c r="E39" s="14"/>
      <c r="F39" s="29"/>
      <c r="H39" s="10"/>
      <c r="I39" s="11">
        <v>38</v>
      </c>
      <c r="J39" s="10" t="e">
        <f t="shared" si="0"/>
        <v>#N/A</v>
      </c>
      <c r="K39" s="26" t="e">
        <f t="shared" si="1"/>
        <v>#N/A</v>
      </c>
      <c r="L39" s="11" t="str">
        <f t="shared" si="2"/>
        <v>Unused</v>
      </c>
    </row>
    <row r="40" spans="2:17" x14ac:dyDescent="0.35">
      <c r="B40" s="239"/>
      <c r="C40" s="10" t="str">
        <f>'Big Board'!B41</f>
        <v>(15) Western Michigan</v>
      </c>
      <c r="D40" s="13" t="s">
        <v>46</v>
      </c>
      <c r="E40" s="29"/>
      <c r="F40" s="14"/>
      <c r="H40" s="10"/>
      <c r="I40" s="11">
        <v>39</v>
      </c>
      <c r="J40" s="10" t="e">
        <f t="shared" si="0"/>
        <v>#N/A</v>
      </c>
      <c r="K40" s="26" t="e">
        <f t="shared" si="1"/>
        <v>#N/A</v>
      </c>
      <c r="L40" s="11" t="str">
        <f t="shared" si="2"/>
        <v>Unused</v>
      </c>
    </row>
    <row r="41" spans="2:17" x14ac:dyDescent="0.35">
      <c r="B41" s="239"/>
      <c r="C41" s="10" t="str">
        <f>'Big Board'!B42</f>
        <v>(9) USC</v>
      </c>
      <c r="D41" s="13" t="s">
        <v>83</v>
      </c>
      <c r="E41" s="14"/>
      <c r="F41" s="14"/>
      <c r="H41" s="10"/>
      <c r="I41" s="11">
        <v>40</v>
      </c>
      <c r="J41" s="10" t="e">
        <f t="shared" si="0"/>
        <v>#N/A</v>
      </c>
      <c r="K41" s="26" t="e">
        <f t="shared" si="1"/>
        <v>#N/A</v>
      </c>
      <c r="L41" s="11" t="str">
        <f t="shared" si="2"/>
        <v>Unused</v>
      </c>
    </row>
    <row r="42" spans="2:17" ht="15" thickBot="1" x14ac:dyDescent="0.4">
      <c r="B42" s="240"/>
      <c r="C42" s="18" t="str">
        <f>'Big Board'!B43</f>
        <v>(14) Auburn</v>
      </c>
      <c r="D42" s="18" t="s">
        <v>47</v>
      </c>
      <c r="E42" s="15"/>
      <c r="F42" s="19"/>
      <c r="H42" s="10"/>
      <c r="I42" s="11">
        <v>41</v>
      </c>
      <c r="J42" s="10" t="e">
        <f t="shared" si="0"/>
        <v>#N/A</v>
      </c>
      <c r="K42" s="26" t="e">
        <f t="shared" si="1"/>
        <v>#N/A</v>
      </c>
      <c r="L42" s="11" t="str">
        <f t="shared" si="2"/>
        <v>Unused</v>
      </c>
    </row>
    <row r="43" spans="2:17" ht="15" thickBot="1" x14ac:dyDescent="0.4">
      <c r="C43" s="23">
        <f>E37</f>
        <v>0</v>
      </c>
      <c r="D43" s="23">
        <f>E38</f>
        <v>0</v>
      </c>
      <c r="E43" s="20"/>
      <c r="F43" s="16"/>
      <c r="H43" s="10"/>
      <c r="I43" s="3">
        <v>42</v>
      </c>
      <c r="J43" s="4" t="e">
        <f t="shared" si="0"/>
        <v>#N/A</v>
      </c>
      <c r="K43" s="27" t="e">
        <f t="shared" si="1"/>
        <v>#N/A</v>
      </c>
      <c r="L43" s="3" t="str">
        <f t="shared" si="2"/>
        <v>Unused</v>
      </c>
    </row>
    <row r="44" spans="2:17" ht="15" thickTop="1" x14ac:dyDescent="0.35">
      <c r="C44" s="10"/>
      <c r="D44" s="10"/>
      <c r="E44" s="10"/>
      <c r="F44" s="10"/>
    </row>
    <row r="45" spans="2:17" x14ac:dyDescent="0.35">
      <c r="C45" s="10"/>
      <c r="D45" s="10"/>
      <c r="E45" s="10"/>
      <c r="F45" s="10"/>
    </row>
    <row r="46" spans="2:17" x14ac:dyDescent="0.35">
      <c r="C46" s="10"/>
      <c r="D46" s="10"/>
      <c r="E46" s="10"/>
      <c r="F46" s="10"/>
    </row>
    <row r="47" spans="2:17" x14ac:dyDescent="0.35">
      <c r="C47" s="10"/>
      <c r="D47" s="10"/>
      <c r="E47" s="10"/>
      <c r="F47" s="10"/>
    </row>
    <row r="48" spans="2:17" x14ac:dyDescent="0.35">
      <c r="C48" s="10"/>
      <c r="D48" s="10"/>
      <c r="E48" s="10"/>
      <c r="F48" s="10"/>
    </row>
  </sheetData>
  <mergeCells count="5">
    <mergeCell ref="B2:B14"/>
    <mergeCell ref="N3:O4"/>
    <mergeCell ref="P3:Q4"/>
    <mergeCell ref="B15:B29"/>
    <mergeCell ref="B30:B42"/>
  </mergeCells>
  <conditionalFormatting sqref="F2:F43">
    <cfRule type="duplicateValues" dxfId="111" priority="1"/>
  </conditionalFormatting>
  <conditionalFormatting sqref="F2:F11">
    <cfRule type="duplicateValues" dxfId="110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R52"/>
  <sheetViews>
    <sheetView showGridLines="0" tabSelected="1" zoomScale="48" zoomScaleNormal="48" workbookViewId="0">
      <selection activeCell="AM46" sqref="AM46:AN46"/>
    </sheetView>
  </sheetViews>
  <sheetFormatPr defaultRowHeight="14.5" x14ac:dyDescent="0.35"/>
  <cols>
    <col min="1" max="1" width="3.7265625" customWidth="1"/>
    <col min="2" max="3" width="23.7265625" customWidth="1"/>
    <col min="4" max="4" width="23.26953125" customWidth="1"/>
    <col min="5" max="5" width="23.1796875" style="1" customWidth="1"/>
    <col min="6" max="6" width="4.08984375" customWidth="1"/>
    <col min="7" max="7" width="23.1796875" style="82" customWidth="1"/>
    <col min="8" max="8" width="4.08984375" style="68" customWidth="1"/>
    <col min="9" max="9" width="23.1796875" style="82" customWidth="1"/>
    <col min="10" max="10" width="4.08984375" style="68" customWidth="1"/>
    <col min="11" max="11" width="23.1796875" style="82" customWidth="1"/>
    <col min="12" max="12" width="4.08984375" style="68" customWidth="1"/>
    <col min="13" max="13" width="23.1796875" style="82" customWidth="1"/>
    <col min="14" max="14" width="4.08984375" style="68" customWidth="1"/>
    <col min="15" max="15" width="23.1796875" style="82" customWidth="1"/>
    <col min="16" max="16" width="4.08984375" style="68" customWidth="1"/>
    <col min="17" max="17" width="23.1796875" style="82" customWidth="1"/>
    <col min="18" max="18" width="4.08984375" style="68" customWidth="1"/>
    <col min="19" max="19" width="23.1796875" style="82" customWidth="1"/>
    <col min="20" max="20" width="4.08984375" style="68" customWidth="1"/>
    <col min="21" max="21" width="23.1796875" style="82" customWidth="1"/>
    <col min="22" max="22" width="4.08984375" style="68" customWidth="1"/>
    <col min="23" max="23" width="23.1796875" style="82" customWidth="1"/>
    <col min="24" max="24" width="4.08984375" style="68" customWidth="1"/>
    <col min="25" max="25" width="23.1796875" style="82" customWidth="1"/>
    <col min="26" max="26" width="4.08984375" style="68" customWidth="1"/>
    <col min="27" max="27" width="23.1796875" style="82" customWidth="1"/>
    <col min="28" max="28" width="4.08984375" style="68" customWidth="1"/>
    <col min="29" max="29" width="23.1796875" style="82" customWidth="1"/>
    <col min="30" max="30" width="4.08984375" style="68" customWidth="1"/>
    <col min="31" max="31" width="23.1796875" style="82" customWidth="1"/>
    <col min="32" max="32" width="4.08984375" style="68" customWidth="1"/>
    <col min="33" max="33" width="23.1796875" style="82" customWidth="1"/>
    <col min="34" max="34" width="4.08984375" style="68" customWidth="1"/>
    <col min="35" max="35" width="23.1796875" style="82" customWidth="1"/>
    <col min="36" max="36" width="4.08984375" style="68" customWidth="1"/>
    <col min="37" max="37" width="23.1796875" style="82" hidden="1" customWidth="1"/>
    <col min="38" max="38" width="4.08984375" style="68" hidden="1" customWidth="1"/>
    <col min="39" max="39" width="23.1796875" style="82" customWidth="1"/>
    <col min="40" max="40" width="4.08984375" style="68" customWidth="1"/>
    <col min="41" max="41" width="23.1796875" style="82" customWidth="1"/>
    <col min="42" max="42" width="4.08984375" style="68" customWidth="1"/>
    <col min="43" max="43" width="23.1796875" style="82" customWidth="1"/>
    <col min="44" max="44" width="4.08984375" style="68" customWidth="1"/>
  </cols>
  <sheetData>
    <row r="1" spans="1:44" ht="7.5" customHeight="1" thickBot="1" x14ac:dyDescent="0.4">
      <c r="A1" s="202" t="s">
        <v>4</v>
      </c>
      <c r="B1" s="28"/>
      <c r="C1" s="28" t="s">
        <v>4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 t="s">
        <v>4</v>
      </c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</row>
    <row r="2" spans="1:44" ht="15.5" thickTop="1" thickBot="1" x14ac:dyDescent="0.4">
      <c r="A2" s="28" t="s">
        <v>4</v>
      </c>
      <c r="B2" s="256" t="s">
        <v>0</v>
      </c>
      <c r="C2" s="257"/>
      <c r="D2" s="17" t="s">
        <v>2</v>
      </c>
      <c r="E2" s="247" t="s">
        <v>1</v>
      </c>
      <c r="F2" s="248"/>
      <c r="G2" s="247" t="s">
        <v>99</v>
      </c>
      <c r="H2" s="248"/>
      <c r="I2" s="247" t="s">
        <v>7</v>
      </c>
      <c r="J2" s="248"/>
      <c r="K2" s="247" t="s">
        <v>12</v>
      </c>
      <c r="L2" s="248"/>
      <c r="M2" s="247" t="s">
        <v>13</v>
      </c>
      <c r="N2" s="248"/>
      <c r="O2" s="247" t="s">
        <v>136</v>
      </c>
      <c r="P2" s="248"/>
      <c r="Q2" s="247" t="s">
        <v>105</v>
      </c>
      <c r="R2" s="248"/>
      <c r="S2" s="247" t="s">
        <v>106</v>
      </c>
      <c r="T2" s="248"/>
      <c r="U2" s="247" t="s">
        <v>116</v>
      </c>
      <c r="V2" s="248"/>
      <c r="W2" s="247" t="s">
        <v>108</v>
      </c>
      <c r="X2" s="248"/>
      <c r="Y2" s="247" t="s">
        <v>110</v>
      </c>
      <c r="Z2" s="248"/>
      <c r="AA2" s="247" t="s">
        <v>111</v>
      </c>
      <c r="AB2" s="248"/>
      <c r="AC2" s="247" t="s">
        <v>112</v>
      </c>
      <c r="AD2" s="248"/>
      <c r="AE2" s="247" t="s">
        <v>115</v>
      </c>
      <c r="AF2" s="248"/>
      <c r="AG2" s="247" t="s">
        <v>118</v>
      </c>
      <c r="AH2" s="248"/>
      <c r="AI2" s="247" t="s">
        <v>120</v>
      </c>
      <c r="AJ2" s="248"/>
      <c r="AK2" s="247" t="s">
        <v>119</v>
      </c>
      <c r="AL2" s="248"/>
      <c r="AM2" s="247" t="s">
        <v>121</v>
      </c>
      <c r="AN2" s="248"/>
      <c r="AO2" s="247" t="s">
        <v>128</v>
      </c>
      <c r="AP2" s="248"/>
      <c r="AQ2" s="247" t="s">
        <v>134</v>
      </c>
      <c r="AR2" s="248"/>
    </row>
    <row r="3" spans="1:44" ht="15" thickTop="1" x14ac:dyDescent="0.35">
      <c r="A3" s="251" t="s">
        <v>102</v>
      </c>
      <c r="B3" s="7" t="s">
        <v>48</v>
      </c>
      <c r="C3" s="7" t="s">
        <v>91</v>
      </c>
      <c r="D3" s="45" t="s">
        <v>91</v>
      </c>
      <c r="E3" s="210" t="s">
        <v>91</v>
      </c>
      <c r="F3" s="203">
        <f>IF(E3=$D3,Tyson!F2,"-")</f>
        <v>14</v>
      </c>
      <c r="G3" s="210" t="s">
        <v>91</v>
      </c>
      <c r="H3" s="203">
        <f>IF(G3=$D3,Austin!F2,"-")</f>
        <v>15</v>
      </c>
      <c r="I3" s="211" t="s">
        <v>91</v>
      </c>
      <c r="J3" s="203">
        <f>IF(I3=$D3,Tom!F2,"-")</f>
        <v>42</v>
      </c>
      <c r="K3" s="211" t="s">
        <v>91</v>
      </c>
      <c r="L3" s="203">
        <f>IF(K3=$D3,Bob!F2,"-")</f>
        <v>40</v>
      </c>
      <c r="M3" s="210" t="s">
        <v>48</v>
      </c>
      <c r="N3" s="203" t="str">
        <f>IF(M3=$D3,Jer!F2,"-")</f>
        <v>-</v>
      </c>
      <c r="O3" s="211" t="s">
        <v>91</v>
      </c>
      <c r="P3" s="203">
        <f>IF(O3=$D3,Bree!F2,"-")</f>
        <v>27</v>
      </c>
      <c r="Q3" s="210" t="s">
        <v>48</v>
      </c>
      <c r="R3" s="203" t="str">
        <f>IF(Q3=$D3,Cecil!F2,"-")</f>
        <v>-</v>
      </c>
      <c r="S3" s="210" t="s">
        <v>91</v>
      </c>
      <c r="T3" s="203">
        <f>IF(S3=$D3,Cody!F2,"-")</f>
        <v>42</v>
      </c>
      <c r="U3" s="210" t="s">
        <v>91</v>
      </c>
      <c r="V3" s="203">
        <f>IF(U3=$D3,Isaac!F2,"-")</f>
        <v>42</v>
      </c>
      <c r="W3" s="210" t="s">
        <v>91</v>
      </c>
      <c r="X3" s="203">
        <f>IF(W3=$D3,Max!F2,"-")</f>
        <v>42</v>
      </c>
      <c r="Y3" s="210" t="s">
        <v>91</v>
      </c>
      <c r="Z3" s="203">
        <f>IF(Y3=$D3,Walker!F2,"-")</f>
        <v>39</v>
      </c>
      <c r="AA3" s="211" t="s">
        <v>48</v>
      </c>
      <c r="AB3" s="203" t="str">
        <f>IF(AA3=$D3,Alan!F2,"-")</f>
        <v>-</v>
      </c>
      <c r="AC3" s="210" t="s">
        <v>91</v>
      </c>
      <c r="AD3" s="203">
        <f>IF(AC3=$D3,Jeremy!F2,"-")</f>
        <v>16</v>
      </c>
      <c r="AE3" s="210" t="s">
        <v>48</v>
      </c>
      <c r="AF3" s="203" t="str">
        <f>IF(AE3=$D3,Joe!F2,"-")</f>
        <v>-</v>
      </c>
      <c r="AG3" s="211" t="s">
        <v>91</v>
      </c>
      <c r="AH3" s="203">
        <f>IF(AG3=$D3,Donavin!F2,"-")</f>
        <v>42</v>
      </c>
      <c r="AI3" s="211" t="s">
        <v>91</v>
      </c>
      <c r="AJ3" s="203">
        <f>IF(AI3=$D3,Alex!F2,"-")</f>
        <v>11</v>
      </c>
      <c r="AK3" s="210"/>
      <c r="AL3" s="203" t="str">
        <f>IF(AK3=$D3,#REF!,"-")</f>
        <v>-</v>
      </c>
      <c r="AM3" s="211" t="s">
        <v>48</v>
      </c>
      <c r="AN3" s="203" t="str">
        <f>IF(AM3=$D3,Trevor!F2,"-")</f>
        <v>-</v>
      </c>
      <c r="AO3" s="210" t="s">
        <v>91</v>
      </c>
      <c r="AP3" s="203">
        <f>IF(AO3=D3,'Blake K.'!F2,"-")</f>
        <v>2</v>
      </c>
      <c r="AQ3" s="211" t="s">
        <v>91</v>
      </c>
      <c r="AR3" s="203">
        <f>IF(AQ3=$D3,Rachel!F2,"-")</f>
        <v>14</v>
      </c>
    </row>
    <row r="4" spans="1:44" ht="14.5" customHeight="1" x14ac:dyDescent="0.35">
      <c r="A4" s="252"/>
      <c r="B4" s="8" t="s">
        <v>49</v>
      </c>
      <c r="C4" s="8" t="s">
        <v>14</v>
      </c>
      <c r="D4" s="9" t="s">
        <v>14</v>
      </c>
      <c r="E4" s="212" t="s">
        <v>14</v>
      </c>
      <c r="F4" s="204">
        <f>IF(E4=$D4,Tyson!F3,"-")</f>
        <v>33</v>
      </c>
      <c r="G4" s="212" t="s">
        <v>14</v>
      </c>
      <c r="H4" s="204">
        <f>IF(G4=$D4,Austin!F3,"-")</f>
        <v>42</v>
      </c>
      <c r="I4" s="213" t="s">
        <v>14</v>
      </c>
      <c r="J4" s="204">
        <f>IF(I4=$D4,Tom!F3,"-")</f>
        <v>18</v>
      </c>
      <c r="K4" s="213" t="s">
        <v>14</v>
      </c>
      <c r="L4" s="204">
        <f>IF(K4=$D4,Bob!F3,"-")</f>
        <v>20</v>
      </c>
      <c r="M4" s="212" t="s">
        <v>49</v>
      </c>
      <c r="N4" s="204" t="str">
        <f>IF(M4=$D4,Jer!F3,"-")</f>
        <v>-</v>
      </c>
      <c r="O4" s="213" t="s">
        <v>14</v>
      </c>
      <c r="P4" s="204">
        <f>IF(O4=$D4,Bree!F3,"-")</f>
        <v>16</v>
      </c>
      <c r="Q4" s="212" t="s">
        <v>14</v>
      </c>
      <c r="R4" s="204">
        <f>IF(Q4=$D4,Cecil!F3,"-")</f>
        <v>32</v>
      </c>
      <c r="S4" s="212" t="s">
        <v>14</v>
      </c>
      <c r="T4" s="204">
        <f>IF(S4=$D4,Cody!F3,"-")</f>
        <v>41</v>
      </c>
      <c r="U4" s="212" t="s">
        <v>14</v>
      </c>
      <c r="V4" s="204">
        <f>IF(U4=$D4,Isaac!F3,"-")</f>
        <v>9</v>
      </c>
      <c r="W4" s="212" t="s">
        <v>14</v>
      </c>
      <c r="X4" s="204">
        <f>IF(W4=$D4,Max!F3,"-")</f>
        <v>32</v>
      </c>
      <c r="Y4" s="212" t="s">
        <v>14</v>
      </c>
      <c r="Z4" s="204">
        <f>IF(Y4=$D4,Walker!F3,"-")</f>
        <v>37</v>
      </c>
      <c r="AA4" s="213" t="s">
        <v>49</v>
      </c>
      <c r="AB4" s="204" t="str">
        <f>IF(AA4=$D4,Alan!F3,"-")</f>
        <v>-</v>
      </c>
      <c r="AC4" s="212" t="s">
        <v>14</v>
      </c>
      <c r="AD4" s="204">
        <f>IF(AC4=$D4,Jeremy!F3,"-")</f>
        <v>20</v>
      </c>
      <c r="AE4" s="212" t="s">
        <v>14</v>
      </c>
      <c r="AF4" s="204">
        <f>IF(AE4=$D4,Joe!F3,"-")</f>
        <v>3</v>
      </c>
      <c r="AG4" s="213" t="s">
        <v>14</v>
      </c>
      <c r="AH4" s="204">
        <f>IF(AG4=$D4,Donavin!F3,"-")</f>
        <v>30</v>
      </c>
      <c r="AI4" s="213" t="s">
        <v>14</v>
      </c>
      <c r="AJ4" s="204">
        <f>IF(AI4=$D4,Alex!F3,"-")</f>
        <v>5</v>
      </c>
      <c r="AK4" s="212"/>
      <c r="AL4" s="204" t="str">
        <f>IF(AK4=$D4,#REF!,"-")</f>
        <v>-</v>
      </c>
      <c r="AM4" s="213" t="s">
        <v>49</v>
      </c>
      <c r="AN4" s="204" t="str">
        <f>IF(AM4=$D4,Trevor!F3,"-")</f>
        <v>-</v>
      </c>
      <c r="AO4" s="212" t="s">
        <v>14</v>
      </c>
      <c r="AP4" s="204">
        <f>IF(AO4=D4,'Blake K.'!F3,"-")</f>
        <v>24</v>
      </c>
      <c r="AQ4" s="213" t="s">
        <v>14</v>
      </c>
      <c r="AR4" s="204">
        <f>IF(AQ4=$D4,Rachel!F3,"-")</f>
        <v>26</v>
      </c>
    </row>
    <row r="5" spans="1:44" x14ac:dyDescent="0.35">
      <c r="A5" s="252"/>
      <c r="B5" s="8" t="s">
        <v>50</v>
      </c>
      <c r="C5" s="8" t="s">
        <v>90</v>
      </c>
      <c r="D5" s="9" t="s">
        <v>90</v>
      </c>
      <c r="E5" s="214" t="s">
        <v>90</v>
      </c>
      <c r="F5" s="205">
        <f>IF(E5=$D5,Tyson!F4,"-")</f>
        <v>13</v>
      </c>
      <c r="G5" s="214" t="s">
        <v>50</v>
      </c>
      <c r="H5" s="205" t="str">
        <f>IF(G5=$D5,Austin!F4,"-")</f>
        <v>-</v>
      </c>
      <c r="I5" s="215" t="s">
        <v>50</v>
      </c>
      <c r="J5" s="205" t="str">
        <f>IF(I5=$D5,Tom!F4,"-")</f>
        <v>-</v>
      </c>
      <c r="K5" s="215" t="s">
        <v>50</v>
      </c>
      <c r="L5" s="205" t="str">
        <f>IF(K5=$D5,Bob!F4,"-")</f>
        <v>-</v>
      </c>
      <c r="M5" s="214" t="s">
        <v>50</v>
      </c>
      <c r="N5" s="205" t="str">
        <f>IF(M5=$D5,Jer!F4,"-")</f>
        <v>-</v>
      </c>
      <c r="O5" s="215" t="s">
        <v>50</v>
      </c>
      <c r="P5" s="205" t="str">
        <f>IF(O5=$D5,Bree!F4,"-")</f>
        <v>-</v>
      </c>
      <c r="Q5" s="214" t="s">
        <v>50</v>
      </c>
      <c r="R5" s="205" t="str">
        <f>IF(Q5=$D5,Cecil!F4,"-")</f>
        <v>-</v>
      </c>
      <c r="S5" s="214" t="s">
        <v>50</v>
      </c>
      <c r="T5" s="205" t="str">
        <f>IF(S5=$D5,Cody!F4,"-")</f>
        <v>-</v>
      </c>
      <c r="U5" s="214" t="s">
        <v>90</v>
      </c>
      <c r="V5" s="205">
        <f>IF(U5=$D5,Isaac!F4,"-")</f>
        <v>8</v>
      </c>
      <c r="W5" s="214" t="s">
        <v>50</v>
      </c>
      <c r="X5" s="205" t="str">
        <f>IF(W5=$D5,Max!F4,"-")</f>
        <v>-</v>
      </c>
      <c r="Y5" s="214" t="s">
        <v>50</v>
      </c>
      <c r="Z5" s="205" t="str">
        <f>IF(Y5=$D5,Walker!F4,"-")</f>
        <v>-</v>
      </c>
      <c r="AA5" s="215" t="s">
        <v>90</v>
      </c>
      <c r="AB5" s="205">
        <f>IF(AA5=$D5,Alan!F4,"-")</f>
        <v>15</v>
      </c>
      <c r="AC5" s="214" t="s">
        <v>50</v>
      </c>
      <c r="AD5" s="205" t="str">
        <f>IF(AC5=$D5,Jeremy!F4,"-")</f>
        <v>-</v>
      </c>
      <c r="AE5" s="214" t="s">
        <v>90</v>
      </c>
      <c r="AF5" s="205">
        <f>IF(AE5=$D5,Joe!F4,"-")</f>
        <v>5</v>
      </c>
      <c r="AG5" s="215" t="s">
        <v>50</v>
      </c>
      <c r="AH5" s="205" t="str">
        <f>IF(AG5=$D5,Donavin!F4,"-")</f>
        <v>-</v>
      </c>
      <c r="AI5" s="215" t="s">
        <v>50</v>
      </c>
      <c r="AJ5" s="205" t="str">
        <f>IF(AI5=$D5,Alex!F4,"-")</f>
        <v>-</v>
      </c>
      <c r="AK5" s="214"/>
      <c r="AL5" s="205" t="str">
        <f>IF(AK5=$D5,#REF!,"-")</f>
        <v>-</v>
      </c>
      <c r="AM5" s="215" t="s">
        <v>90</v>
      </c>
      <c r="AN5" s="205">
        <f>IF(AM5=$D5,Trevor!F4,"-")</f>
        <v>14</v>
      </c>
      <c r="AO5" s="214" t="s">
        <v>50</v>
      </c>
      <c r="AP5" s="205" t="str">
        <f>IF(AO5=D5,'Blake K.'!F4,"-")</f>
        <v>-</v>
      </c>
      <c r="AQ5" s="215" t="s">
        <v>50</v>
      </c>
      <c r="AR5" s="205" t="str">
        <f>IF(AQ5=$D5,Rachel!F4,"-")</f>
        <v>-</v>
      </c>
    </row>
    <row r="6" spans="1:44" x14ac:dyDescent="0.35">
      <c r="A6" s="252"/>
      <c r="B6" s="8" t="s">
        <v>92</v>
      </c>
      <c r="C6" s="8" t="s">
        <v>15</v>
      </c>
      <c r="D6" s="45" t="s">
        <v>92</v>
      </c>
      <c r="E6" s="212" t="s">
        <v>15</v>
      </c>
      <c r="F6" s="204" t="str">
        <f>IF(E6=$D6,Tyson!F5,"-")</f>
        <v>-</v>
      </c>
      <c r="G6" s="212" t="s">
        <v>15</v>
      </c>
      <c r="H6" s="204" t="str">
        <f>IF(G6=$D6,Austin!F5,"-")</f>
        <v>-</v>
      </c>
      <c r="I6" s="213" t="s">
        <v>92</v>
      </c>
      <c r="J6" s="204">
        <f>IF(I6=$D6,Tom!F5,"-")</f>
        <v>27</v>
      </c>
      <c r="K6" s="213" t="s">
        <v>15</v>
      </c>
      <c r="L6" s="204" t="str">
        <f>IF(K6=$D6,Bob!F5,"-")</f>
        <v>-</v>
      </c>
      <c r="M6" s="212" t="s">
        <v>15</v>
      </c>
      <c r="N6" s="204" t="str">
        <f>IF(M6=$D6,Jer!F5,"-")</f>
        <v>-</v>
      </c>
      <c r="O6" s="213" t="s">
        <v>92</v>
      </c>
      <c r="P6" s="204">
        <f>IF(O6=$D6,Bree!F5,"-")</f>
        <v>37</v>
      </c>
      <c r="Q6" s="212" t="s">
        <v>15</v>
      </c>
      <c r="R6" s="204" t="str">
        <f>IF(Q6=$D6,Cecil!F5,"-")</f>
        <v>-</v>
      </c>
      <c r="S6" s="212" t="s">
        <v>15</v>
      </c>
      <c r="T6" s="204" t="str">
        <f>IF(S6=$D6,Cody!F5,"-")</f>
        <v>-</v>
      </c>
      <c r="U6" s="212" t="s">
        <v>15</v>
      </c>
      <c r="V6" s="204" t="str">
        <f>IF(U6=$D6,Isaac!F5,"-")</f>
        <v>-</v>
      </c>
      <c r="W6" s="212" t="s">
        <v>15</v>
      </c>
      <c r="X6" s="204" t="str">
        <f>IF(W6=$D6,Max!F5,"-")</f>
        <v>-</v>
      </c>
      <c r="Y6" s="212" t="s">
        <v>15</v>
      </c>
      <c r="Z6" s="204" t="str">
        <f>IF(Y6=$D6,Walker!F5,"-")</f>
        <v>-</v>
      </c>
      <c r="AA6" s="213" t="s">
        <v>15</v>
      </c>
      <c r="AB6" s="204" t="str">
        <f>IF(AA6=$D6,Alan!F5,"-")</f>
        <v>-</v>
      </c>
      <c r="AC6" s="212" t="s">
        <v>15</v>
      </c>
      <c r="AD6" s="204" t="str">
        <f>IF(AC6=$D6,Jeremy!F5,"-")</f>
        <v>-</v>
      </c>
      <c r="AE6" s="212" t="s">
        <v>92</v>
      </c>
      <c r="AF6" s="204">
        <f>IF(AE6=$D6,Joe!F5,"-")</f>
        <v>7</v>
      </c>
      <c r="AG6" s="213" t="s">
        <v>92</v>
      </c>
      <c r="AH6" s="204">
        <f>IF(AG6=$D6,Donavin!F5,"-")</f>
        <v>10</v>
      </c>
      <c r="AI6" s="213" t="s">
        <v>15</v>
      </c>
      <c r="AJ6" s="204" t="str">
        <f>IF(AI6=$D6,Alex!F5,"-")</f>
        <v>-</v>
      </c>
      <c r="AK6" s="212"/>
      <c r="AL6" s="204" t="str">
        <f>IF(AK6=$D6,#REF!,"-")</f>
        <v>-</v>
      </c>
      <c r="AM6" s="213" t="s">
        <v>92</v>
      </c>
      <c r="AN6" s="204">
        <f>IF(AM6=$D6,Trevor!F5,"-")</f>
        <v>30</v>
      </c>
      <c r="AO6" s="212" t="s">
        <v>15</v>
      </c>
      <c r="AP6" s="204" t="str">
        <f>IF(AO6=D6,'Blake K.'!F5,"-")</f>
        <v>-</v>
      </c>
      <c r="AQ6" s="213" t="s">
        <v>15</v>
      </c>
      <c r="AR6" s="204" t="str">
        <f>IF(AQ6=$D6,Rachel!F5,"-")</f>
        <v>-</v>
      </c>
    </row>
    <row r="7" spans="1:44" x14ac:dyDescent="0.35">
      <c r="A7" s="252"/>
      <c r="B7" s="8" t="s">
        <v>51</v>
      </c>
      <c r="C7" s="8" t="s">
        <v>89</v>
      </c>
      <c r="D7" s="9" t="s">
        <v>89</v>
      </c>
      <c r="E7" s="214" t="s">
        <v>89</v>
      </c>
      <c r="F7" s="205">
        <f>IF(E7=$D7,Tyson!F6,"-")</f>
        <v>11</v>
      </c>
      <c r="G7" s="214" t="s">
        <v>51</v>
      </c>
      <c r="H7" s="205" t="str">
        <f>IF(G7=$D7,Austin!F6,"-")</f>
        <v>-</v>
      </c>
      <c r="I7" s="211" t="s">
        <v>89</v>
      </c>
      <c r="J7" s="205">
        <f>IF(I7=$D7,Tom!F6,"-")</f>
        <v>8</v>
      </c>
      <c r="K7" s="211" t="s">
        <v>51</v>
      </c>
      <c r="L7" s="205" t="str">
        <f>IF(K7=$D7,Bob!F6,"-")</f>
        <v>-</v>
      </c>
      <c r="M7" s="214" t="s">
        <v>89</v>
      </c>
      <c r="N7" s="205">
        <f>IF(M7=$D7,Jer!F6,"-")</f>
        <v>10</v>
      </c>
      <c r="O7" s="211" t="s">
        <v>51</v>
      </c>
      <c r="P7" s="205" t="str">
        <f>IF(O7=$D7,Bree!F6,"-")</f>
        <v>-</v>
      </c>
      <c r="Q7" s="214" t="s">
        <v>51</v>
      </c>
      <c r="R7" s="205" t="str">
        <f>IF(Q7=$D7,Cecil!F6,"-")</f>
        <v>-</v>
      </c>
      <c r="S7" s="214" t="s">
        <v>89</v>
      </c>
      <c r="T7" s="205">
        <f>IF(S7=$D7,Cody!F6,"-")</f>
        <v>12</v>
      </c>
      <c r="U7" s="214" t="s">
        <v>89</v>
      </c>
      <c r="V7" s="205">
        <f>IF(U7=$D7,Isaac!F6,"-")</f>
        <v>1</v>
      </c>
      <c r="W7" s="214" t="s">
        <v>89</v>
      </c>
      <c r="X7" s="205">
        <f>IF(W7=$D7,Max!F6,"-")</f>
        <v>12</v>
      </c>
      <c r="Y7" s="214" t="s">
        <v>89</v>
      </c>
      <c r="Z7" s="205">
        <f>IF(Y7=$D7,Walker!F6,"-")</f>
        <v>9</v>
      </c>
      <c r="AA7" s="211" t="s">
        <v>89</v>
      </c>
      <c r="AB7" s="205">
        <f>IF(AA7=$D7,Alan!F6,"-")</f>
        <v>2</v>
      </c>
      <c r="AC7" s="214" t="s">
        <v>51</v>
      </c>
      <c r="AD7" s="205" t="str">
        <f>IF(AC7=$D7,Jeremy!F6,"-")</f>
        <v>-</v>
      </c>
      <c r="AE7" s="214" t="s">
        <v>51</v>
      </c>
      <c r="AF7" s="205" t="str">
        <f>IF(AE7=$D7,Joe!F6,"-")</f>
        <v>-</v>
      </c>
      <c r="AG7" s="211" t="s">
        <v>89</v>
      </c>
      <c r="AH7" s="205">
        <f>IF(AG7=$D7,Donavin!F6,"-")</f>
        <v>6</v>
      </c>
      <c r="AI7" s="211" t="s">
        <v>89</v>
      </c>
      <c r="AJ7" s="205">
        <f>IF(AI7=$D7,Alex!F6,"-")</f>
        <v>4</v>
      </c>
      <c r="AK7" s="214"/>
      <c r="AL7" s="205" t="str">
        <f>IF(AK7=$D7,#REF!,"-")</f>
        <v>-</v>
      </c>
      <c r="AM7" s="211" t="s">
        <v>89</v>
      </c>
      <c r="AN7" s="205">
        <f>IF(AM7=$D7,Trevor!F6,"-")</f>
        <v>31</v>
      </c>
      <c r="AO7" s="214" t="s">
        <v>51</v>
      </c>
      <c r="AP7" s="205" t="str">
        <f>IF(AO7=D7,'Blake K.'!F6,"-")</f>
        <v>-</v>
      </c>
      <c r="AQ7" s="211" t="s">
        <v>51</v>
      </c>
      <c r="AR7" s="205" t="str">
        <f>IF(AQ7=$D7,Rachel!F6,"-")</f>
        <v>-</v>
      </c>
    </row>
    <row r="8" spans="1:44" x14ac:dyDescent="0.35">
      <c r="A8" s="252"/>
      <c r="B8" s="8" t="s">
        <v>52</v>
      </c>
      <c r="C8" s="25" t="s">
        <v>16</v>
      </c>
      <c r="D8" s="9" t="s">
        <v>52</v>
      </c>
      <c r="E8" s="212" t="s">
        <v>52</v>
      </c>
      <c r="F8" s="204">
        <f>IF(E8=$D8,Tyson!F7,"-")</f>
        <v>21</v>
      </c>
      <c r="G8" s="212" t="s">
        <v>52</v>
      </c>
      <c r="H8" s="204">
        <f>IF(G8=$D8,Austin!F7,"-")</f>
        <v>7</v>
      </c>
      <c r="I8" s="213" t="s">
        <v>52</v>
      </c>
      <c r="J8" s="204">
        <f>IF(I8=$D8,Tom!F7,"-")</f>
        <v>7</v>
      </c>
      <c r="K8" s="213" t="s">
        <v>52</v>
      </c>
      <c r="L8" s="204">
        <f>IF(K8=$D8,Bob!F7,"-")</f>
        <v>19</v>
      </c>
      <c r="M8" s="212" t="s">
        <v>52</v>
      </c>
      <c r="N8" s="204">
        <f>IF(M8=$D8,Jer!F7,"-")</f>
        <v>1</v>
      </c>
      <c r="O8" s="213" t="s">
        <v>52</v>
      </c>
      <c r="P8" s="204">
        <f>IF(O8=$D8,Bree!F7,"-")</f>
        <v>34</v>
      </c>
      <c r="Q8" s="212" t="s">
        <v>52</v>
      </c>
      <c r="R8" s="204">
        <f>IF(Q8=$D8,Cecil!F7,"-")</f>
        <v>24</v>
      </c>
      <c r="S8" s="212" t="s">
        <v>52</v>
      </c>
      <c r="T8" s="204">
        <f>IF(S8=$D8,Cody!F7,"-")</f>
        <v>21</v>
      </c>
      <c r="U8" s="212" t="s">
        <v>16</v>
      </c>
      <c r="V8" s="204" t="str">
        <f>IF(U8=$D8,Isaac!F7,"-")</f>
        <v>-</v>
      </c>
      <c r="W8" s="212" t="s">
        <v>52</v>
      </c>
      <c r="X8" s="204">
        <f>IF(W8=$D8,Max!F7,"-")</f>
        <v>9</v>
      </c>
      <c r="Y8" s="212" t="s">
        <v>52</v>
      </c>
      <c r="Z8" s="204">
        <f>IF(Y8=$D8,Walker!F7,"-")</f>
        <v>3</v>
      </c>
      <c r="AA8" s="213" t="s">
        <v>16</v>
      </c>
      <c r="AB8" s="204" t="str">
        <f>IF(AA8=$D8,Alan!F7,"-")</f>
        <v>-</v>
      </c>
      <c r="AC8" s="212" t="s">
        <v>52</v>
      </c>
      <c r="AD8" s="204">
        <f>IF(AC8=$D8,Jeremy!F7,"-")</f>
        <v>23</v>
      </c>
      <c r="AE8" s="212" t="s">
        <v>52</v>
      </c>
      <c r="AF8" s="204">
        <f>IF(AE8=$D8,Joe!F7,"-")</f>
        <v>8</v>
      </c>
      <c r="AG8" s="213" t="s">
        <v>52</v>
      </c>
      <c r="AH8" s="204">
        <f>IF(AG8=$D8,Donavin!F7,"-")</f>
        <v>28</v>
      </c>
      <c r="AI8" s="213" t="s">
        <v>52</v>
      </c>
      <c r="AJ8" s="204">
        <f>IF(AI8=$D8,Alex!F7,"-")</f>
        <v>20</v>
      </c>
      <c r="AK8" s="212"/>
      <c r="AL8" s="204" t="str">
        <f>IF(AK8=$D8,#REF!,"-")</f>
        <v>-</v>
      </c>
      <c r="AM8" s="213" t="s">
        <v>16</v>
      </c>
      <c r="AN8" s="204" t="str">
        <f>IF(AM8=$D8,Trevor!F7,"-")</f>
        <v>-</v>
      </c>
      <c r="AO8" s="212" t="s">
        <v>52</v>
      </c>
      <c r="AP8" s="204">
        <f>IF(AO8=D8,'Blake K.'!F7,"-")</f>
        <v>19</v>
      </c>
      <c r="AQ8" s="213" t="s">
        <v>52</v>
      </c>
      <c r="AR8" s="204">
        <f>IF(AQ8=$D8,Rachel!F7,"-")</f>
        <v>16</v>
      </c>
    </row>
    <row r="9" spans="1:44" x14ac:dyDescent="0.35">
      <c r="A9" s="252"/>
      <c r="B9" s="8" t="s">
        <v>53</v>
      </c>
      <c r="C9" s="8" t="s">
        <v>17</v>
      </c>
      <c r="D9" s="9" t="s">
        <v>53</v>
      </c>
      <c r="E9" s="214" t="s">
        <v>53</v>
      </c>
      <c r="F9" s="205">
        <f>IF(E9=$D9,Tyson!F8,"-")</f>
        <v>38</v>
      </c>
      <c r="G9" s="214" t="s">
        <v>53</v>
      </c>
      <c r="H9" s="205">
        <f>IF(G9=$D9,Austin!F8,"-")</f>
        <v>40</v>
      </c>
      <c r="I9" s="211" t="s">
        <v>53</v>
      </c>
      <c r="J9" s="205">
        <f>IF(I9=$D9,Tom!F8,"-")</f>
        <v>36</v>
      </c>
      <c r="K9" s="211" t="s">
        <v>53</v>
      </c>
      <c r="L9" s="205">
        <f>IF(K9=$D9,Bob!F8,"-")</f>
        <v>17</v>
      </c>
      <c r="M9" s="214" t="s">
        <v>53</v>
      </c>
      <c r="N9" s="205">
        <f>IF(M9=$D9,Jer!F8,"-")</f>
        <v>35</v>
      </c>
      <c r="O9" s="211" t="s">
        <v>53</v>
      </c>
      <c r="P9" s="205">
        <f>IF(O9=$D9,Bree!F8,"-")</f>
        <v>9</v>
      </c>
      <c r="Q9" s="214" t="s">
        <v>53</v>
      </c>
      <c r="R9" s="205">
        <f>IF(Q9=$D9,Cecil!F8,"-")</f>
        <v>37</v>
      </c>
      <c r="S9" s="214" t="s">
        <v>53</v>
      </c>
      <c r="T9" s="205">
        <f>IF(S9=$D9,Cody!F8,"-")</f>
        <v>36</v>
      </c>
      <c r="U9" s="214" t="s">
        <v>53</v>
      </c>
      <c r="V9" s="205">
        <f>IF(U9=$D9,Isaac!F8,"-")</f>
        <v>37</v>
      </c>
      <c r="W9" s="214" t="s">
        <v>53</v>
      </c>
      <c r="X9" s="205">
        <f>IF(W9=$D9,Max!F8,"-")</f>
        <v>34</v>
      </c>
      <c r="Y9" s="214" t="s">
        <v>53</v>
      </c>
      <c r="Z9" s="205">
        <f>IF(Y9=$D9,Walker!F8,"-")</f>
        <v>38</v>
      </c>
      <c r="AA9" s="211" t="s">
        <v>53</v>
      </c>
      <c r="AB9" s="205">
        <f>IF(AA9=$D9,Alan!F8,"-")</f>
        <v>21</v>
      </c>
      <c r="AC9" s="214" t="s">
        <v>53</v>
      </c>
      <c r="AD9" s="205">
        <f>IF(AC9=$D9,Jeremy!F8,"-")</f>
        <v>29</v>
      </c>
      <c r="AE9" s="214" t="s">
        <v>53</v>
      </c>
      <c r="AF9" s="205">
        <f>IF(AE9=$D9,Joe!F8,"-")</f>
        <v>19</v>
      </c>
      <c r="AG9" s="211" t="s">
        <v>53</v>
      </c>
      <c r="AH9" s="205">
        <f>IF(AG9=$D9,Donavin!F8,"-")</f>
        <v>34</v>
      </c>
      <c r="AI9" s="211" t="s">
        <v>53</v>
      </c>
      <c r="AJ9" s="205">
        <f>IF(AI9=$D9,Alex!F8,"-")</f>
        <v>41</v>
      </c>
      <c r="AK9" s="214"/>
      <c r="AL9" s="205" t="str">
        <f>IF(AK9=$D9,#REF!,"-")</f>
        <v>-</v>
      </c>
      <c r="AM9" s="211" t="s">
        <v>17</v>
      </c>
      <c r="AN9" s="205" t="str">
        <f>IF(AM9=$D9,Trevor!F8,"-")</f>
        <v>-</v>
      </c>
      <c r="AO9" s="214" t="s">
        <v>53</v>
      </c>
      <c r="AP9" s="205">
        <f>IF(AO9=D9,'Blake K.'!F8,"-")</f>
        <v>41</v>
      </c>
      <c r="AQ9" s="211" t="s">
        <v>53</v>
      </c>
      <c r="AR9" s="205">
        <f>IF(AQ9=$D9,Rachel!F8,"-")</f>
        <v>39</v>
      </c>
    </row>
    <row r="10" spans="1:44" x14ac:dyDescent="0.35">
      <c r="A10" s="252"/>
      <c r="B10" s="8" t="s">
        <v>54</v>
      </c>
      <c r="C10" s="8" t="s">
        <v>81</v>
      </c>
      <c r="D10" s="45" t="s">
        <v>81</v>
      </c>
      <c r="E10" s="212" t="s">
        <v>81</v>
      </c>
      <c r="F10" s="204">
        <f>IF(E10=$D10,Tyson!F9,"-")</f>
        <v>23</v>
      </c>
      <c r="G10" s="212" t="s">
        <v>54</v>
      </c>
      <c r="H10" s="204" t="str">
        <f>IF(G10=$D10,Austin!F9,"-")</f>
        <v>-</v>
      </c>
      <c r="I10" s="213" t="s">
        <v>54</v>
      </c>
      <c r="J10" s="204" t="str">
        <f>IF(I10=$D10,Tom!F9,"-")</f>
        <v>-</v>
      </c>
      <c r="K10" s="213" t="s">
        <v>81</v>
      </c>
      <c r="L10" s="204">
        <f>IF(K10=$D10,Bob!F9,"-")</f>
        <v>1</v>
      </c>
      <c r="M10" s="212" t="s">
        <v>81</v>
      </c>
      <c r="N10" s="204">
        <f>IF(M10=$D10,Jer!F9,"-")</f>
        <v>6</v>
      </c>
      <c r="O10" s="213" t="s">
        <v>81</v>
      </c>
      <c r="P10" s="204">
        <f>IF(O10=$D10,Bree!F9,"-")</f>
        <v>23</v>
      </c>
      <c r="Q10" s="212" t="s">
        <v>81</v>
      </c>
      <c r="R10" s="204">
        <f>IF(Q10=$D10,Cecil!F9,"-")</f>
        <v>27</v>
      </c>
      <c r="S10" s="212" t="s">
        <v>81</v>
      </c>
      <c r="T10" s="204">
        <f>IF(S10=$D10,Cody!F9,"-")</f>
        <v>13</v>
      </c>
      <c r="U10" s="212" t="s">
        <v>81</v>
      </c>
      <c r="V10" s="204">
        <f>IF(U10=$D10,Isaac!F9,"-")</f>
        <v>32</v>
      </c>
      <c r="W10" s="212" t="s">
        <v>81</v>
      </c>
      <c r="X10" s="204">
        <f>IF(W10=$D10,Max!F9,"-")</f>
        <v>26</v>
      </c>
      <c r="Y10" s="212" t="s">
        <v>81</v>
      </c>
      <c r="Z10" s="204">
        <f>IF(Y10=$D10,Walker!F9,"-")</f>
        <v>4</v>
      </c>
      <c r="AA10" s="213" t="s">
        <v>54</v>
      </c>
      <c r="AB10" s="204" t="str">
        <f>IF(AA10=$D10,Alan!F9,"-")</f>
        <v>-</v>
      </c>
      <c r="AC10" s="212" t="s">
        <v>81</v>
      </c>
      <c r="AD10" s="204">
        <f>IF(AC10=$D10,Jeremy!F9,"-")</f>
        <v>32</v>
      </c>
      <c r="AE10" s="212" t="s">
        <v>54</v>
      </c>
      <c r="AF10" s="204" t="str">
        <f>IF(AE10=$D10,Joe!F9,"-")</f>
        <v>-</v>
      </c>
      <c r="AG10" s="213" t="s">
        <v>81</v>
      </c>
      <c r="AH10" s="204">
        <f>IF(AG10=$D10,Donavin!F9,"-")</f>
        <v>25</v>
      </c>
      <c r="AI10" s="213" t="s">
        <v>81</v>
      </c>
      <c r="AJ10" s="204">
        <f>IF(AI10=$D10,Alex!F9,"-")</f>
        <v>22</v>
      </c>
      <c r="AK10" s="212"/>
      <c r="AL10" s="204" t="str">
        <f>IF(AK10=$D10,#REF!,"-")</f>
        <v>-</v>
      </c>
      <c r="AM10" s="213" t="s">
        <v>54</v>
      </c>
      <c r="AN10" s="204" t="str">
        <f>IF(AM10=$D10,Trevor!F9,"-")</f>
        <v>-</v>
      </c>
      <c r="AO10" s="212" t="s">
        <v>54</v>
      </c>
      <c r="AP10" s="204" t="str">
        <f>IF(AO10=D10,'Blake K.'!F9,"-")</f>
        <v>-</v>
      </c>
      <c r="AQ10" s="213" t="s">
        <v>54</v>
      </c>
      <c r="AR10" s="204" t="str">
        <f>IF(AQ10=$D10,Rachel!F9,"-")</f>
        <v>-</v>
      </c>
    </row>
    <row r="11" spans="1:44" x14ac:dyDescent="0.35">
      <c r="A11" s="252"/>
      <c r="B11" s="8" t="s">
        <v>55</v>
      </c>
      <c r="C11" s="8" t="s">
        <v>18</v>
      </c>
      <c r="D11" s="45" t="s">
        <v>55</v>
      </c>
      <c r="E11" s="214" t="s">
        <v>55</v>
      </c>
      <c r="F11" s="205">
        <f>IF(E11=$D11,Tyson!F10,"-")</f>
        <v>37</v>
      </c>
      <c r="G11" s="214" t="s">
        <v>55</v>
      </c>
      <c r="H11" s="205">
        <f>IF(G11=$D11,Austin!F10,"-")</f>
        <v>22</v>
      </c>
      <c r="I11" s="211" t="s">
        <v>55</v>
      </c>
      <c r="J11" s="205">
        <f>IF(I11=$D11,Tom!F10,"-")</f>
        <v>33</v>
      </c>
      <c r="K11" s="211" t="s">
        <v>55</v>
      </c>
      <c r="L11" s="205">
        <f>IF(K11=$D11,Bob!F10,"-")</f>
        <v>36</v>
      </c>
      <c r="M11" s="214" t="s">
        <v>55</v>
      </c>
      <c r="N11" s="205">
        <f>IF(M11=$D11,Jer!F10,"-")</f>
        <v>4</v>
      </c>
      <c r="O11" s="211" t="s">
        <v>55</v>
      </c>
      <c r="P11" s="205">
        <f>IF(O11=$D11,Bree!F10,"-")</f>
        <v>6</v>
      </c>
      <c r="Q11" s="214" t="s">
        <v>55</v>
      </c>
      <c r="R11" s="205">
        <f>IF(Q11=$D11,Cecil!F10,"-")</f>
        <v>31</v>
      </c>
      <c r="S11" s="214" t="s">
        <v>55</v>
      </c>
      <c r="T11" s="205">
        <f>IF(S11=$D11,Cody!F10,"-")</f>
        <v>28</v>
      </c>
      <c r="U11" s="214" t="s">
        <v>55</v>
      </c>
      <c r="V11" s="205">
        <f>IF(U11=$D11,Isaac!F10,"-")</f>
        <v>17</v>
      </c>
      <c r="W11" s="214" t="s">
        <v>55</v>
      </c>
      <c r="X11" s="205">
        <f>IF(W11=$D11,Max!F10,"-")</f>
        <v>33</v>
      </c>
      <c r="Y11" s="214" t="s">
        <v>55</v>
      </c>
      <c r="Z11" s="205">
        <f>IF(Y11=$D11,Walker!F10,"-")</f>
        <v>21</v>
      </c>
      <c r="AA11" s="211" t="s">
        <v>55</v>
      </c>
      <c r="AB11" s="205">
        <f>IF(AA11=$D11,Alan!F10,"-")</f>
        <v>22</v>
      </c>
      <c r="AC11" s="214" t="s">
        <v>55</v>
      </c>
      <c r="AD11" s="205">
        <f>IF(AC11=$D11,Jeremy!F10,"-")</f>
        <v>17</v>
      </c>
      <c r="AE11" s="214" t="s">
        <v>55</v>
      </c>
      <c r="AF11" s="205">
        <f>IF(AE11=$D11,Joe!F10,"-")</f>
        <v>4</v>
      </c>
      <c r="AG11" s="211" t="s">
        <v>55</v>
      </c>
      <c r="AH11" s="205">
        <f>IF(AG11=$D11,Donavin!F10,"-")</f>
        <v>26</v>
      </c>
      <c r="AI11" s="211" t="s">
        <v>55</v>
      </c>
      <c r="AJ11" s="205">
        <f>IF(AI11=$D11,Alex!F10,"-")</f>
        <v>38</v>
      </c>
      <c r="AK11" s="214"/>
      <c r="AL11" s="205" t="str">
        <f>IF(AK11=$D11,#REF!,"-")</f>
        <v>-</v>
      </c>
      <c r="AM11" s="211" t="s">
        <v>18</v>
      </c>
      <c r="AN11" s="205" t="str">
        <f>IF(AM11=$D11,Trevor!F10,"-")</f>
        <v>-</v>
      </c>
      <c r="AO11" s="214" t="s">
        <v>55</v>
      </c>
      <c r="AP11" s="205">
        <f>IF(AO11=D11,'Blake K.'!F10,"-")</f>
        <v>39</v>
      </c>
      <c r="AQ11" s="211" t="s">
        <v>55</v>
      </c>
      <c r="AR11" s="205">
        <f>IF(AQ11=$D11,Rachel!F10,"-")</f>
        <v>38</v>
      </c>
    </row>
    <row r="12" spans="1:44" x14ac:dyDescent="0.35">
      <c r="A12" s="252"/>
      <c r="B12" s="8" t="s">
        <v>98</v>
      </c>
      <c r="C12" s="8" t="s">
        <v>19</v>
      </c>
      <c r="D12" s="45" t="s">
        <v>19</v>
      </c>
      <c r="E12" s="212" t="s">
        <v>98</v>
      </c>
      <c r="F12" s="204" t="str">
        <f>IF(E12=$D12,Tyson!F11,"-")</f>
        <v>-</v>
      </c>
      <c r="G12" s="212" t="s">
        <v>98</v>
      </c>
      <c r="H12" s="204" t="str">
        <f>IF(G12=$D12,Austin!F11,"-")</f>
        <v>-</v>
      </c>
      <c r="I12" s="213" t="s">
        <v>98</v>
      </c>
      <c r="J12" s="204" t="str">
        <f>IF(I12=$D12,Tom!F11,"-")</f>
        <v>-</v>
      </c>
      <c r="K12" s="213" t="s">
        <v>98</v>
      </c>
      <c r="L12" s="204" t="str">
        <f>IF(K12=$D12,Bob!F11,"-")</f>
        <v>-</v>
      </c>
      <c r="M12" s="212" t="s">
        <v>98</v>
      </c>
      <c r="N12" s="204" t="str">
        <f>IF(M12=$D12,Jer!F11,"-")</f>
        <v>-</v>
      </c>
      <c r="O12" s="213" t="s">
        <v>98</v>
      </c>
      <c r="P12" s="204" t="str">
        <f>IF(O12=$D12,Bree!F11,"-")</f>
        <v>-</v>
      </c>
      <c r="Q12" s="212" t="s">
        <v>98</v>
      </c>
      <c r="R12" s="204" t="str">
        <f>IF(Q12=$D12,Cecil!F11,"-")</f>
        <v>-</v>
      </c>
      <c r="S12" s="212" t="s">
        <v>98</v>
      </c>
      <c r="T12" s="204" t="str">
        <f>IF(S12=$D12,Cody!F11,"-")</f>
        <v>-</v>
      </c>
      <c r="U12" s="212" t="s">
        <v>98</v>
      </c>
      <c r="V12" s="204" t="str">
        <f>IF(U12=$D12,Isaac!F11,"-")</f>
        <v>-</v>
      </c>
      <c r="W12" s="212" t="s">
        <v>98</v>
      </c>
      <c r="X12" s="204" t="str">
        <f>IF(W12=$D12,Max!F11,"-")</f>
        <v>-</v>
      </c>
      <c r="Y12" s="212" t="s">
        <v>98</v>
      </c>
      <c r="Z12" s="204" t="str">
        <f>IF(Y12=$D12,Walker!F11,"-")</f>
        <v>-</v>
      </c>
      <c r="AA12" s="213" t="s">
        <v>98</v>
      </c>
      <c r="AB12" s="204" t="str">
        <f>IF(AA12=$D12,Alan!F11,"-")</f>
        <v>-</v>
      </c>
      <c r="AC12" s="212" t="s">
        <v>98</v>
      </c>
      <c r="AD12" s="204" t="str">
        <f>IF(AC12=$D12,Jeremy!F11,"-")</f>
        <v>-</v>
      </c>
      <c r="AE12" s="212" t="s">
        <v>19</v>
      </c>
      <c r="AF12" s="204">
        <f>IF(AE12=$D12,Joe!F11,"-")</f>
        <v>17</v>
      </c>
      <c r="AG12" s="213" t="s">
        <v>98</v>
      </c>
      <c r="AH12" s="204" t="str">
        <f>IF(AG12=$D12,Donavin!F11,"-")</f>
        <v>-</v>
      </c>
      <c r="AI12" s="213" t="s">
        <v>98</v>
      </c>
      <c r="AJ12" s="204" t="str">
        <f>IF(AI12=$D12,Alex!F11,"-")</f>
        <v>-</v>
      </c>
      <c r="AK12" s="212"/>
      <c r="AL12" s="204" t="str">
        <f>IF(AK12=$D12,#REF!,"-")</f>
        <v>-</v>
      </c>
      <c r="AM12" s="213" t="s">
        <v>19</v>
      </c>
      <c r="AN12" s="204">
        <f>IF(AM12=$D12,Trevor!F11,"-")</f>
        <v>11</v>
      </c>
      <c r="AO12" s="212" t="s">
        <v>98</v>
      </c>
      <c r="AP12" s="204" t="str">
        <f>IF(AO12=D12,'Blake K.'!F11,"-")</f>
        <v>-</v>
      </c>
      <c r="AQ12" s="213" t="s">
        <v>98</v>
      </c>
      <c r="AR12" s="204" t="str">
        <f>IF(AQ12=$D12,Rachel!F11,"-")</f>
        <v>-</v>
      </c>
    </row>
    <row r="13" spans="1:44" x14ac:dyDescent="0.35">
      <c r="A13" s="252"/>
      <c r="B13" s="8" t="s">
        <v>56</v>
      </c>
      <c r="C13" s="8" t="s">
        <v>20</v>
      </c>
      <c r="D13" s="9" t="s">
        <v>56</v>
      </c>
      <c r="E13" s="214" t="s">
        <v>20</v>
      </c>
      <c r="F13" s="205" t="str">
        <f>IF(E13=$D13,Tyson!F12,"-")</f>
        <v>-</v>
      </c>
      <c r="G13" s="214" t="s">
        <v>56</v>
      </c>
      <c r="H13" s="205">
        <f>IF(G13=$D13,Austin!F12,"-")</f>
        <v>18</v>
      </c>
      <c r="I13" s="211" t="s">
        <v>20</v>
      </c>
      <c r="J13" s="205" t="str">
        <f>IF(I13=$D13,Tom!F12,"-")</f>
        <v>-</v>
      </c>
      <c r="K13" s="211" t="s">
        <v>20</v>
      </c>
      <c r="L13" s="205" t="str">
        <f>IF(K13=$D13,Bob!F12,"-")</f>
        <v>-</v>
      </c>
      <c r="M13" s="214" t="s">
        <v>56</v>
      </c>
      <c r="N13" s="205">
        <f>IF(M13=$D13,Jer!F12,"-")</f>
        <v>15</v>
      </c>
      <c r="O13" s="211" t="s">
        <v>20</v>
      </c>
      <c r="P13" s="205" t="str">
        <f>IF(O13=$D13,Bree!F12,"-")</f>
        <v>-</v>
      </c>
      <c r="Q13" s="214" t="s">
        <v>56</v>
      </c>
      <c r="R13" s="205">
        <f>IF(Q13=$D13,Cecil!F12,"-")</f>
        <v>1</v>
      </c>
      <c r="S13" s="214" t="s">
        <v>56</v>
      </c>
      <c r="T13" s="205">
        <f>IF(S13=$D13,Cody!F12,"-")</f>
        <v>37</v>
      </c>
      <c r="U13" s="214" t="s">
        <v>56</v>
      </c>
      <c r="V13" s="205">
        <f>IF(U13=$D13,Isaac!F12,"-")</f>
        <v>21</v>
      </c>
      <c r="W13" s="214" t="s">
        <v>20</v>
      </c>
      <c r="X13" s="205" t="str">
        <f>IF(W13=$D13,Max!F12,"-")</f>
        <v>-</v>
      </c>
      <c r="Y13" s="214" t="s">
        <v>56</v>
      </c>
      <c r="Z13" s="205">
        <f>IF(Y13=$D13,Walker!F12,"-")</f>
        <v>5</v>
      </c>
      <c r="AA13" s="211" t="s">
        <v>20</v>
      </c>
      <c r="AB13" s="205" t="str">
        <f>IF(AA13=$D13,Alan!F12,"-")</f>
        <v>-</v>
      </c>
      <c r="AC13" s="214" t="s">
        <v>56</v>
      </c>
      <c r="AD13" s="205">
        <f>IF(AC13=$D13,Jeremy!F12,"-")</f>
        <v>36</v>
      </c>
      <c r="AE13" s="214" t="s">
        <v>56</v>
      </c>
      <c r="AF13" s="205">
        <f>IF(AE13=$D13,Joe!F12,"-")</f>
        <v>35</v>
      </c>
      <c r="AG13" s="211" t="s">
        <v>20</v>
      </c>
      <c r="AH13" s="205" t="str">
        <f>IF(AG13=$D13,Donavin!F12,"-")</f>
        <v>-</v>
      </c>
      <c r="AI13" s="211" t="s">
        <v>56</v>
      </c>
      <c r="AJ13" s="205">
        <f>IF(AI13=$D13,Alex!F12,"-")</f>
        <v>31</v>
      </c>
      <c r="AK13" s="214"/>
      <c r="AL13" s="205" t="str">
        <f>IF(AK13=$D13,#REF!,"-")</f>
        <v>-</v>
      </c>
      <c r="AM13" s="211" t="s">
        <v>20</v>
      </c>
      <c r="AN13" s="205" t="str">
        <f>IF(AM13=$D13,Trevor!F12,"-")</f>
        <v>-</v>
      </c>
      <c r="AO13" s="214" t="s">
        <v>56</v>
      </c>
      <c r="AP13" s="205">
        <f>IF(AO13=D13,'Blake K.'!F12,"-")</f>
        <v>27</v>
      </c>
      <c r="AQ13" s="211" t="s">
        <v>56</v>
      </c>
      <c r="AR13" s="205">
        <f>IF(AQ13=$D13,Rachel!F12,"-")</f>
        <v>28</v>
      </c>
    </row>
    <row r="14" spans="1:44" x14ac:dyDescent="0.35">
      <c r="A14" s="252"/>
      <c r="B14" s="8" t="s">
        <v>57</v>
      </c>
      <c r="C14" s="8" t="s">
        <v>21</v>
      </c>
      <c r="D14" s="9" t="s">
        <v>57</v>
      </c>
      <c r="E14" s="212" t="s">
        <v>21</v>
      </c>
      <c r="F14" s="204" t="str">
        <f>IF(E14=$D14,Tyson!F13,"-")</f>
        <v>-</v>
      </c>
      <c r="G14" s="212" t="s">
        <v>21</v>
      </c>
      <c r="H14" s="204" t="str">
        <f>IF(G14=$D14,Austin!F13,"-")</f>
        <v>-</v>
      </c>
      <c r="I14" s="213" t="s">
        <v>57</v>
      </c>
      <c r="J14" s="204">
        <f>IF(I14=$D14,Tom!F13,"-")</f>
        <v>6</v>
      </c>
      <c r="K14" s="213" t="s">
        <v>57</v>
      </c>
      <c r="L14" s="204">
        <f>IF(K14=$D14,Bob!F13,"-")</f>
        <v>12</v>
      </c>
      <c r="M14" s="212" t="s">
        <v>21</v>
      </c>
      <c r="N14" s="204" t="str">
        <f>IF(M14=$D14,Jer!F13,"-")</f>
        <v>-</v>
      </c>
      <c r="O14" s="213" t="s">
        <v>57</v>
      </c>
      <c r="P14" s="204">
        <f>IF(O14=$D14,Bree!F13,"-")</f>
        <v>28</v>
      </c>
      <c r="Q14" s="212" t="s">
        <v>57</v>
      </c>
      <c r="R14" s="204">
        <f>IF(Q14=$D14,Cecil!F13,"-")</f>
        <v>4</v>
      </c>
      <c r="S14" s="212" t="s">
        <v>21</v>
      </c>
      <c r="T14" s="204" t="str">
        <f>IF(S14=$D14,Cody!F13,"-")</f>
        <v>-</v>
      </c>
      <c r="U14" s="212" t="s">
        <v>21</v>
      </c>
      <c r="V14" s="204" t="str">
        <f>IF(U14=$D14,Isaac!F13,"-")</f>
        <v>-</v>
      </c>
      <c r="W14" s="212" t="s">
        <v>21</v>
      </c>
      <c r="X14" s="204" t="str">
        <f>IF(W14=$D14,Max!F13,"-")</f>
        <v>-</v>
      </c>
      <c r="Y14" s="212" t="s">
        <v>57</v>
      </c>
      <c r="Z14" s="204">
        <f>IF(Y14=$D14,Walker!F13,"-")</f>
        <v>18</v>
      </c>
      <c r="AA14" s="213" t="s">
        <v>57</v>
      </c>
      <c r="AB14" s="204">
        <f>IF(AA14=$D14,Alan!F13,"-")</f>
        <v>6</v>
      </c>
      <c r="AC14" s="212" t="s">
        <v>21</v>
      </c>
      <c r="AD14" s="204" t="str">
        <f>IF(AC14=$D14,Jeremy!F13,"-")</f>
        <v>-</v>
      </c>
      <c r="AE14" s="212" t="s">
        <v>21</v>
      </c>
      <c r="AF14" s="204" t="str">
        <f>IF(AE14=$D14,Joe!F13,"-")</f>
        <v>-</v>
      </c>
      <c r="AG14" s="213" t="s">
        <v>57</v>
      </c>
      <c r="AH14" s="204">
        <f>IF(AG14=$D14,Donavin!F13,"-")</f>
        <v>17</v>
      </c>
      <c r="AI14" s="213" t="s">
        <v>21</v>
      </c>
      <c r="AJ14" s="204" t="str">
        <f>IF(AI14=$D14,Alex!F13,"-")</f>
        <v>-</v>
      </c>
      <c r="AK14" s="212"/>
      <c r="AL14" s="204" t="str">
        <f>IF(AK14=$D14,#REF!,"-")</f>
        <v>-</v>
      </c>
      <c r="AM14" s="213" t="s">
        <v>21</v>
      </c>
      <c r="AN14" s="204" t="str">
        <f>IF(AM14=$D14,Trevor!F13,"-")</f>
        <v>-</v>
      </c>
      <c r="AO14" s="212" t="s">
        <v>57</v>
      </c>
      <c r="AP14" s="204">
        <f>IF(AO14=D14,'Blake K.'!F13,"-")</f>
        <v>5</v>
      </c>
      <c r="AQ14" s="213" t="s">
        <v>57</v>
      </c>
      <c r="AR14" s="204">
        <f>IF(AQ14=$D14,Rachel!F13,"-")</f>
        <v>4</v>
      </c>
    </row>
    <row r="15" spans="1:44" ht="15" thickBot="1" x14ac:dyDescent="0.4">
      <c r="A15" s="253"/>
      <c r="B15" s="34" t="s">
        <v>58</v>
      </c>
      <c r="C15" s="34" t="s">
        <v>22</v>
      </c>
      <c r="D15" s="24" t="s">
        <v>22</v>
      </c>
      <c r="E15" s="216" t="s">
        <v>22</v>
      </c>
      <c r="F15" s="206">
        <f>IF(E15=$D15,Tyson!F14,"-")</f>
        <v>25</v>
      </c>
      <c r="G15" s="216" t="s">
        <v>22</v>
      </c>
      <c r="H15" s="206">
        <f>IF(G15=$D15,Austin!F14,"-")</f>
        <v>35</v>
      </c>
      <c r="I15" s="217" t="s">
        <v>58</v>
      </c>
      <c r="J15" s="206" t="str">
        <f>IF(I15=$D15,Tom!F14,"-")</f>
        <v>-</v>
      </c>
      <c r="K15" s="217" t="s">
        <v>58</v>
      </c>
      <c r="L15" s="206" t="str">
        <f>IF(K15=$D15,Bob!F14,"-")</f>
        <v>-</v>
      </c>
      <c r="M15" s="216" t="s">
        <v>58</v>
      </c>
      <c r="N15" s="206" t="str">
        <f>IF(M15=$D15,Jer!F14,"-")</f>
        <v>-</v>
      </c>
      <c r="O15" s="217" t="s">
        <v>22</v>
      </c>
      <c r="P15" s="206">
        <f>IF(O15=$D15,Bree!F14,"-")</f>
        <v>5</v>
      </c>
      <c r="Q15" s="216" t="s">
        <v>58</v>
      </c>
      <c r="R15" s="206" t="str">
        <f>IF(Q15=$D15,Cecil!F14,"-")</f>
        <v>-</v>
      </c>
      <c r="S15" s="216" t="s">
        <v>22</v>
      </c>
      <c r="T15" s="206">
        <f>IF(S15=$D15,Cody!F14,"-")</f>
        <v>33</v>
      </c>
      <c r="U15" s="216" t="s">
        <v>22</v>
      </c>
      <c r="V15" s="206">
        <f>IF(U15=$D15,Isaac!F14,"-")</f>
        <v>27</v>
      </c>
      <c r="W15" s="216" t="s">
        <v>22</v>
      </c>
      <c r="X15" s="206">
        <f>IF(W15=$D15,Max!F14,"-")</f>
        <v>21</v>
      </c>
      <c r="Y15" s="216" t="s">
        <v>22</v>
      </c>
      <c r="Z15" s="206">
        <f>IF(Y15=$D15,Walker!F14,"-")</f>
        <v>6</v>
      </c>
      <c r="AA15" s="217" t="s">
        <v>22</v>
      </c>
      <c r="AB15" s="206">
        <f>IF(AA15=$D15,Alan!F14,"-")</f>
        <v>3</v>
      </c>
      <c r="AC15" s="216" t="s">
        <v>22</v>
      </c>
      <c r="AD15" s="206">
        <f>IF(AC15=$D15,Jeremy!F14,"-")</f>
        <v>24</v>
      </c>
      <c r="AE15" s="216" t="s">
        <v>58</v>
      </c>
      <c r="AF15" s="206" t="str">
        <f>IF(AE15=$D15,Joe!F14,"-")</f>
        <v>-</v>
      </c>
      <c r="AG15" s="217" t="s">
        <v>58</v>
      </c>
      <c r="AH15" s="206" t="str">
        <f>IF(AG15=$D15,Donavin!F14,"-")</f>
        <v>-</v>
      </c>
      <c r="AI15" s="217" t="s">
        <v>22</v>
      </c>
      <c r="AJ15" s="206">
        <f>IF(AI15=$D15,Alex!F14,"-")</f>
        <v>6</v>
      </c>
      <c r="AK15" s="216"/>
      <c r="AL15" s="206" t="str">
        <f>IF(AK15=$D15,#REF!,"-")</f>
        <v>-</v>
      </c>
      <c r="AM15" s="217" t="s">
        <v>58</v>
      </c>
      <c r="AN15" s="206" t="str">
        <f>IF(AM15=$D15,Trevor!F14,"-")</f>
        <v>-</v>
      </c>
      <c r="AO15" s="216" t="s">
        <v>22</v>
      </c>
      <c r="AP15" s="206">
        <f>IF(AO15=D15,'Blake K.'!F14,"-")</f>
        <v>28</v>
      </c>
      <c r="AQ15" s="217" t="s">
        <v>22</v>
      </c>
      <c r="AR15" s="206">
        <f>IF(AQ15=$D15,Rachel!F14,"-")</f>
        <v>17</v>
      </c>
    </row>
    <row r="16" spans="1:44" x14ac:dyDescent="0.35">
      <c r="A16" s="238" t="s">
        <v>103</v>
      </c>
      <c r="B16" s="8" t="s">
        <v>59</v>
      </c>
      <c r="C16" s="25" t="s">
        <v>23</v>
      </c>
      <c r="D16" s="9" t="s">
        <v>23</v>
      </c>
      <c r="E16" s="212" t="s">
        <v>59</v>
      </c>
      <c r="F16" s="204" t="str">
        <f>IF(E16=$D16,Tyson!F15,"-")</f>
        <v>-</v>
      </c>
      <c r="G16" s="212" t="s">
        <v>59</v>
      </c>
      <c r="H16" s="204" t="str">
        <f>IF(G16=$D16,Austin!F15,"-")</f>
        <v>-</v>
      </c>
      <c r="I16" s="213" t="s">
        <v>59</v>
      </c>
      <c r="J16" s="204" t="str">
        <f>IF(I16=$D16,Tom!F15,"-")</f>
        <v>-</v>
      </c>
      <c r="K16" s="213" t="s">
        <v>59</v>
      </c>
      <c r="L16" s="204" t="str">
        <f>IF(K16=$D16,Bob!F15,"-")</f>
        <v>-</v>
      </c>
      <c r="M16" s="212" t="s">
        <v>23</v>
      </c>
      <c r="N16" s="204">
        <f>IF(M16=$D16,Jer!F15,"-")</f>
        <v>13</v>
      </c>
      <c r="O16" s="213" t="s">
        <v>59</v>
      </c>
      <c r="P16" s="204" t="str">
        <f>IF(O16=$D16,Bree!F15,"-")</f>
        <v>-</v>
      </c>
      <c r="Q16" s="212" t="s">
        <v>59</v>
      </c>
      <c r="R16" s="204" t="str">
        <f>IF(Q16=$D16,Cecil!F15,"-")</f>
        <v>-</v>
      </c>
      <c r="S16" s="212" t="s">
        <v>59</v>
      </c>
      <c r="T16" s="204" t="str">
        <f>IF(S16=$D16,Cody!F15,"-")</f>
        <v>-</v>
      </c>
      <c r="U16" s="212" t="s">
        <v>59</v>
      </c>
      <c r="V16" s="204" t="str">
        <f>IF(U16=$D16,Isaac!F15,"-")</f>
        <v>-</v>
      </c>
      <c r="W16" s="212" t="s">
        <v>23</v>
      </c>
      <c r="X16" s="204">
        <f>IF(W16=$D16,Max!F15,"-")</f>
        <v>10</v>
      </c>
      <c r="Y16" s="212" t="s">
        <v>59</v>
      </c>
      <c r="Z16" s="204" t="str">
        <f>IF(Y16=$D16,Walker!F15,"-")</f>
        <v>-</v>
      </c>
      <c r="AA16" s="213" t="s">
        <v>23</v>
      </c>
      <c r="AB16" s="204">
        <f>IF(AA16=$D16,Alan!F15,"-")</f>
        <v>4</v>
      </c>
      <c r="AC16" s="212" t="s">
        <v>59</v>
      </c>
      <c r="AD16" s="204" t="str">
        <f>IF(AC16=$D16,Jeremy!F15,"-")</f>
        <v>-</v>
      </c>
      <c r="AE16" s="212" t="s">
        <v>59</v>
      </c>
      <c r="AF16" s="204" t="str">
        <f>IF(AE16=$D16,Joe!F15,"-")</f>
        <v>-</v>
      </c>
      <c r="AG16" s="213" t="s">
        <v>59</v>
      </c>
      <c r="AH16" s="204" t="str">
        <f>IF(AG16=$D16,Donavin!F15,"-")</f>
        <v>-</v>
      </c>
      <c r="AI16" s="213" t="s">
        <v>59</v>
      </c>
      <c r="AJ16" s="204" t="str">
        <f>IF(AI16=$D16,Alex!F15,"-")</f>
        <v>-</v>
      </c>
      <c r="AK16" s="212"/>
      <c r="AL16" s="204" t="str">
        <f>IF(AK16=$D16,#REF!,"-")</f>
        <v>-</v>
      </c>
      <c r="AM16" s="213" t="s">
        <v>23</v>
      </c>
      <c r="AN16" s="204">
        <f>IF(AM16=$D16,Trevor!F15,"-")</f>
        <v>35</v>
      </c>
      <c r="AO16" s="212" t="s">
        <v>59</v>
      </c>
      <c r="AP16" s="204" t="str">
        <f>IF(AO16=D16,'Blake K.'!F15,"-")</f>
        <v>-</v>
      </c>
      <c r="AQ16" s="213" t="s">
        <v>59</v>
      </c>
      <c r="AR16" s="204" t="str">
        <f>IF(AQ16=$D16,Rachel!F15,"-")</f>
        <v>-</v>
      </c>
    </row>
    <row r="17" spans="1:44" x14ac:dyDescent="0.35">
      <c r="A17" s="239"/>
      <c r="B17" s="8" t="s">
        <v>60</v>
      </c>
      <c r="C17" s="8" t="s">
        <v>88</v>
      </c>
      <c r="D17" s="9" t="s">
        <v>88</v>
      </c>
      <c r="E17" s="214" t="s">
        <v>88</v>
      </c>
      <c r="F17" s="205">
        <f>IF(E17=$D17,Tyson!F16,"-")</f>
        <v>31</v>
      </c>
      <c r="G17" s="214" t="s">
        <v>88</v>
      </c>
      <c r="H17" s="205">
        <f>IF(G17=$D17,Austin!F16,"-")</f>
        <v>23</v>
      </c>
      <c r="I17" s="215" t="s">
        <v>88</v>
      </c>
      <c r="J17" s="205">
        <f>IF(I17=$D17,Tom!F16,"-")</f>
        <v>25</v>
      </c>
      <c r="K17" s="215" t="s">
        <v>60</v>
      </c>
      <c r="L17" s="205" t="str">
        <f>IF(K17=$D17,Bob!F16,"-")</f>
        <v>-</v>
      </c>
      <c r="M17" s="214" t="s">
        <v>88</v>
      </c>
      <c r="N17" s="205">
        <f>IF(M17=$D17,Jer!F16,"-")</f>
        <v>28</v>
      </c>
      <c r="O17" s="215" t="s">
        <v>88</v>
      </c>
      <c r="P17" s="205">
        <f>IF(O17=$D17,Bree!F16,"-")</f>
        <v>32</v>
      </c>
      <c r="Q17" s="214" t="s">
        <v>88</v>
      </c>
      <c r="R17" s="205">
        <f>IF(Q17=$D17,Cecil!F16,"-")</f>
        <v>40</v>
      </c>
      <c r="S17" s="214" t="s">
        <v>88</v>
      </c>
      <c r="T17" s="205">
        <f>IF(S17=$D17,Cody!F16,"-")</f>
        <v>31</v>
      </c>
      <c r="U17" s="214" t="s">
        <v>88</v>
      </c>
      <c r="V17" s="205">
        <f>IF(U17=$D17,Isaac!F16,"-")</f>
        <v>41</v>
      </c>
      <c r="W17" s="214" t="s">
        <v>88</v>
      </c>
      <c r="X17" s="205">
        <f>IF(W17=$D17,Max!F16,"-")</f>
        <v>39</v>
      </c>
      <c r="Y17" s="214" t="s">
        <v>88</v>
      </c>
      <c r="Z17" s="205">
        <f>IF(Y17=$D17,Walker!F16,"-")</f>
        <v>11</v>
      </c>
      <c r="AA17" s="215" t="s">
        <v>88</v>
      </c>
      <c r="AB17" s="205">
        <f>IF(AA17=$D17,Alan!F16,"-")</f>
        <v>37</v>
      </c>
      <c r="AC17" s="214" t="s">
        <v>88</v>
      </c>
      <c r="AD17" s="205">
        <f>IF(AC17=$D17,Jeremy!F16,"-")</f>
        <v>34</v>
      </c>
      <c r="AE17" s="214" t="s">
        <v>60</v>
      </c>
      <c r="AF17" s="205" t="str">
        <f>IF(AE17=$D17,Joe!F16,"-")</f>
        <v>-</v>
      </c>
      <c r="AG17" s="215" t="s">
        <v>88</v>
      </c>
      <c r="AH17" s="205">
        <f>IF(AG17=$D17,Donavin!F16,"-")</f>
        <v>41</v>
      </c>
      <c r="AI17" s="215" t="s">
        <v>88</v>
      </c>
      <c r="AJ17" s="205">
        <f>IF(AI17=$D17,Alex!F16,"-")</f>
        <v>40</v>
      </c>
      <c r="AK17" s="214"/>
      <c r="AL17" s="205" t="str">
        <f>IF(AK17=$D17,#REF!,"-")</f>
        <v>-</v>
      </c>
      <c r="AM17" s="215" t="s">
        <v>60</v>
      </c>
      <c r="AN17" s="205" t="str">
        <f>IF(AM17=$D17,Trevor!F16,"-")</f>
        <v>-</v>
      </c>
      <c r="AO17" s="214" t="s">
        <v>88</v>
      </c>
      <c r="AP17" s="205">
        <f>IF(AO17=D17,'Blake K.'!F16,"-")</f>
        <v>40</v>
      </c>
      <c r="AQ17" s="215" t="s">
        <v>88</v>
      </c>
      <c r="AR17" s="205">
        <f>IF(AQ17=$D17,Rachel!F16,"-")</f>
        <v>40</v>
      </c>
    </row>
    <row r="18" spans="1:44" x14ac:dyDescent="0.35">
      <c r="A18" s="239"/>
      <c r="B18" s="8" t="s">
        <v>61</v>
      </c>
      <c r="C18" s="8" t="s">
        <v>24</v>
      </c>
      <c r="D18" s="9" t="s">
        <v>61</v>
      </c>
      <c r="E18" s="212" t="s">
        <v>24</v>
      </c>
      <c r="F18" s="204" t="str">
        <f>IF(E18=$D18,Tyson!F17,"-")</f>
        <v>-</v>
      </c>
      <c r="G18" s="212" t="s">
        <v>24</v>
      </c>
      <c r="H18" s="204" t="str">
        <f>IF(G18=$D18,Austin!F17,"-")</f>
        <v>-</v>
      </c>
      <c r="I18" s="218" t="s">
        <v>61</v>
      </c>
      <c r="J18" s="204">
        <f>IF(I18=$D18,Tom!F17,"-")</f>
        <v>5</v>
      </c>
      <c r="K18" s="218" t="s">
        <v>24</v>
      </c>
      <c r="L18" s="204" t="str">
        <f>IF(K18=$D18,Bob!F17,"-")</f>
        <v>-</v>
      </c>
      <c r="M18" s="212" t="s">
        <v>61</v>
      </c>
      <c r="N18" s="204">
        <f>IF(M18=$D18,Jer!F17,"-")</f>
        <v>3</v>
      </c>
      <c r="O18" s="218" t="s">
        <v>24</v>
      </c>
      <c r="P18" s="204" t="str">
        <f>IF(O18=$D18,Bree!F17,"-")</f>
        <v>-</v>
      </c>
      <c r="Q18" s="212" t="s">
        <v>24</v>
      </c>
      <c r="R18" s="204" t="str">
        <f>IF(Q18=$D18,Cecil!F17,"-")</f>
        <v>-</v>
      </c>
      <c r="S18" s="212" t="s">
        <v>24</v>
      </c>
      <c r="T18" s="204" t="str">
        <f>IF(S18=$D18,Cody!F17,"-")</f>
        <v>-</v>
      </c>
      <c r="U18" s="212" t="s">
        <v>24</v>
      </c>
      <c r="V18" s="204" t="str">
        <f>IF(U18=$D18,Isaac!F17,"-")</f>
        <v>-</v>
      </c>
      <c r="W18" s="212" t="s">
        <v>24</v>
      </c>
      <c r="X18" s="204" t="str">
        <f>IF(W18=$D18,Max!F17,"-")</f>
        <v>-</v>
      </c>
      <c r="Y18" s="212" t="s">
        <v>61</v>
      </c>
      <c r="Z18" s="204">
        <f>IF(Y18=$D18,Walker!F17,"-")</f>
        <v>32</v>
      </c>
      <c r="AA18" s="218" t="s">
        <v>61</v>
      </c>
      <c r="AB18" s="204">
        <f>IF(AA18=$D18,Alan!F17,"-")</f>
        <v>16</v>
      </c>
      <c r="AC18" s="212" t="s">
        <v>61</v>
      </c>
      <c r="AD18" s="204">
        <f>IF(AC18=$D18,Jeremy!F17,"-")</f>
        <v>7</v>
      </c>
      <c r="AE18" s="212" t="s">
        <v>61</v>
      </c>
      <c r="AF18" s="204">
        <f>IF(AE18=$D18,Joe!F17,"-")</f>
        <v>15</v>
      </c>
      <c r="AG18" s="218" t="s">
        <v>61</v>
      </c>
      <c r="AH18" s="204">
        <f>IF(AG18=$D18,Donavin!F17,"-")</f>
        <v>8</v>
      </c>
      <c r="AI18" s="218" t="s">
        <v>61</v>
      </c>
      <c r="AJ18" s="204">
        <f>IF(AI18=$D18,Alex!F17,"-")</f>
        <v>1</v>
      </c>
      <c r="AK18" s="212"/>
      <c r="AL18" s="204" t="str">
        <f>IF(AK18=$D18,#REF!,"-")</f>
        <v>-</v>
      </c>
      <c r="AM18" s="218" t="s">
        <v>24</v>
      </c>
      <c r="AN18" s="204" t="str">
        <f>IF(AM18=$D18,Trevor!F17,"-")</f>
        <v>-</v>
      </c>
      <c r="AO18" s="212" t="s">
        <v>61</v>
      </c>
      <c r="AP18" s="204">
        <f>IF(AO18=D18,'Blake K.'!F17,"-")</f>
        <v>4</v>
      </c>
      <c r="AQ18" s="218" t="s">
        <v>24</v>
      </c>
      <c r="AR18" s="204" t="str">
        <f>IF(AQ18=$D18,Rachel!F17,"-")</f>
        <v>-</v>
      </c>
    </row>
    <row r="19" spans="1:44" x14ac:dyDescent="0.35">
      <c r="A19" s="239"/>
      <c r="B19" s="8" t="s">
        <v>62</v>
      </c>
      <c r="C19" s="8" t="s">
        <v>25</v>
      </c>
      <c r="D19" s="45" t="s">
        <v>62</v>
      </c>
      <c r="E19" s="214" t="s">
        <v>62</v>
      </c>
      <c r="F19" s="205">
        <f>IF(E19=$D19,Tyson!F18,"-")</f>
        <v>18</v>
      </c>
      <c r="G19" s="214" t="s">
        <v>62</v>
      </c>
      <c r="H19" s="205">
        <f>IF(G19=$D19,Austin!F18,"-")</f>
        <v>19</v>
      </c>
      <c r="I19" s="215" t="s">
        <v>25</v>
      </c>
      <c r="J19" s="205" t="str">
        <f>IF(I19=$D19,Tom!F18,"-")</f>
        <v>-</v>
      </c>
      <c r="K19" s="215" t="s">
        <v>62</v>
      </c>
      <c r="L19" s="205">
        <f>IF(K19=$D19,Bob!F18,"-")</f>
        <v>24</v>
      </c>
      <c r="M19" s="214" t="s">
        <v>25</v>
      </c>
      <c r="N19" s="205" t="str">
        <f>IF(M19=$D19,Jer!F18,"-")</f>
        <v>-</v>
      </c>
      <c r="O19" s="215" t="s">
        <v>25</v>
      </c>
      <c r="P19" s="205" t="str">
        <f>IF(O19=$D19,Bree!F18,"-")</f>
        <v>-</v>
      </c>
      <c r="Q19" s="214" t="s">
        <v>62</v>
      </c>
      <c r="R19" s="205">
        <f>IF(Q19=$D19,Cecil!F18,"-")</f>
        <v>23</v>
      </c>
      <c r="S19" s="214" t="s">
        <v>62</v>
      </c>
      <c r="T19" s="205">
        <f>IF(S19=$D19,Cody!F18,"-")</f>
        <v>29</v>
      </c>
      <c r="U19" s="214" t="s">
        <v>62</v>
      </c>
      <c r="V19" s="205">
        <f>IF(U19=$D19,Isaac!F18,"-")</f>
        <v>13</v>
      </c>
      <c r="W19" s="214" t="s">
        <v>62</v>
      </c>
      <c r="X19" s="205">
        <f>IF(W19=$D19,Max!F18,"-")</f>
        <v>22</v>
      </c>
      <c r="Y19" s="214" t="s">
        <v>25</v>
      </c>
      <c r="Z19" s="205" t="str">
        <f>IF(Y19=$D19,Walker!F18,"-")</f>
        <v>-</v>
      </c>
      <c r="AA19" s="215" t="s">
        <v>25</v>
      </c>
      <c r="AB19" s="205" t="str">
        <f>IF(AA19=$D19,Alan!F18,"-")</f>
        <v>-</v>
      </c>
      <c r="AC19" s="214" t="s">
        <v>25</v>
      </c>
      <c r="AD19" s="205" t="str">
        <f>IF(AC19=$D19,Jeremy!F18,"-")</f>
        <v>-</v>
      </c>
      <c r="AE19" s="214" t="s">
        <v>62</v>
      </c>
      <c r="AF19" s="205">
        <f>IF(AE19=$D19,Joe!F18,"-")</f>
        <v>12</v>
      </c>
      <c r="AG19" s="215" t="s">
        <v>25</v>
      </c>
      <c r="AH19" s="205" t="str">
        <f>IF(AG19=$D19,Donavin!F18,"-")</f>
        <v>-</v>
      </c>
      <c r="AI19" s="215" t="s">
        <v>62</v>
      </c>
      <c r="AJ19" s="205">
        <f>IF(AI19=$D19,Alex!F18,"-")</f>
        <v>21</v>
      </c>
      <c r="AK19" s="214"/>
      <c r="AL19" s="205" t="str">
        <f>IF(AK19=$D19,#REF!,"-")</f>
        <v>-</v>
      </c>
      <c r="AM19" s="215" t="s">
        <v>25</v>
      </c>
      <c r="AN19" s="205" t="str">
        <f>IF(AM19=$D19,Trevor!F18,"-")</f>
        <v>-</v>
      </c>
      <c r="AO19" s="214" t="s">
        <v>25</v>
      </c>
      <c r="AP19" s="205" t="str">
        <f>IF(AO19=D19,'Blake K.'!F18,"-")</f>
        <v>-</v>
      </c>
      <c r="AQ19" s="215" t="s">
        <v>25</v>
      </c>
      <c r="AR19" s="205" t="str">
        <f>IF(AQ19=$D19,Rachel!F18,"-")</f>
        <v>-</v>
      </c>
    </row>
    <row r="20" spans="1:44" x14ac:dyDescent="0.35">
      <c r="A20" s="239"/>
      <c r="B20" s="8" t="s">
        <v>63</v>
      </c>
      <c r="C20" s="8" t="s">
        <v>26</v>
      </c>
      <c r="D20" s="45" t="s">
        <v>63</v>
      </c>
      <c r="E20" s="212" t="s">
        <v>63</v>
      </c>
      <c r="F20" s="204">
        <f>IF(E20=$D20,Tyson!F19,"-")</f>
        <v>5</v>
      </c>
      <c r="G20" s="212" t="s">
        <v>63</v>
      </c>
      <c r="H20" s="204">
        <f>IF(G20=$D20,Austin!F19,"-")</f>
        <v>32</v>
      </c>
      <c r="I20" s="213" t="s">
        <v>63</v>
      </c>
      <c r="J20" s="204">
        <f>IF(I20=$D20,Tom!F19,"-")</f>
        <v>35</v>
      </c>
      <c r="K20" s="213" t="s">
        <v>63</v>
      </c>
      <c r="L20" s="204">
        <f>IF(K20=$D20,Bob!F19,"-")</f>
        <v>37</v>
      </c>
      <c r="M20" s="212" t="s">
        <v>26</v>
      </c>
      <c r="N20" s="204" t="str">
        <f>IF(M20=$D20,Jer!F19,"-")</f>
        <v>-</v>
      </c>
      <c r="O20" s="213" t="s">
        <v>26</v>
      </c>
      <c r="P20" s="204" t="str">
        <f>IF(O20=$D20,Bree!F19,"-")</f>
        <v>-</v>
      </c>
      <c r="Q20" s="212" t="s">
        <v>63</v>
      </c>
      <c r="R20" s="204">
        <f>IF(Q20=$D20,Cecil!F19,"-")</f>
        <v>33</v>
      </c>
      <c r="S20" s="212" t="s">
        <v>63</v>
      </c>
      <c r="T20" s="204">
        <f>IF(S20=$D20,Cody!F19,"-")</f>
        <v>24</v>
      </c>
      <c r="U20" s="212" t="s">
        <v>63</v>
      </c>
      <c r="V20" s="204">
        <f>IF(U20=$D20,Isaac!F19,"-")</f>
        <v>35</v>
      </c>
      <c r="W20" s="212" t="s">
        <v>63</v>
      </c>
      <c r="X20" s="204">
        <f>IF(W20=$D20,Max!F19,"-")</f>
        <v>31</v>
      </c>
      <c r="Y20" s="212" t="s">
        <v>63</v>
      </c>
      <c r="Z20" s="204">
        <f>IF(Y20=$D20,Walker!F19,"-")</f>
        <v>14</v>
      </c>
      <c r="AA20" s="213" t="s">
        <v>26</v>
      </c>
      <c r="AB20" s="204" t="str">
        <f>IF(AA20=$D20,Alan!F19,"-")</f>
        <v>-</v>
      </c>
      <c r="AC20" s="212" t="s">
        <v>63</v>
      </c>
      <c r="AD20" s="204">
        <f>IF(AC20=$D20,Jeremy!F19,"-")</f>
        <v>35</v>
      </c>
      <c r="AE20" s="212" t="s">
        <v>63</v>
      </c>
      <c r="AF20" s="204">
        <f>IF(AE20=$D20,Joe!F19,"-")</f>
        <v>33</v>
      </c>
      <c r="AG20" s="213" t="s">
        <v>63</v>
      </c>
      <c r="AH20" s="204">
        <f>IF(AG20=$D20,Donavin!F19,"-")</f>
        <v>33</v>
      </c>
      <c r="AI20" s="213" t="s">
        <v>63</v>
      </c>
      <c r="AJ20" s="204">
        <f>IF(AI20=$D20,Alex!F19,"-")</f>
        <v>23</v>
      </c>
      <c r="AK20" s="212"/>
      <c r="AL20" s="204" t="str">
        <f>IF(AK20=$D20,#REF!,"-")</f>
        <v>-</v>
      </c>
      <c r="AM20" s="213" t="s">
        <v>26</v>
      </c>
      <c r="AN20" s="204" t="str">
        <f>IF(AM20=$D20,Trevor!F19,"-")</f>
        <v>-</v>
      </c>
      <c r="AO20" s="212" t="s">
        <v>63</v>
      </c>
      <c r="AP20" s="204">
        <f>IF(AO20=D20,'Blake K.'!F19,"-")</f>
        <v>31</v>
      </c>
      <c r="AQ20" s="213" t="s">
        <v>63</v>
      </c>
      <c r="AR20" s="204">
        <f>IF(AQ20=$D20,Rachel!F19,"-")</f>
        <v>37</v>
      </c>
    </row>
    <row r="21" spans="1:44" x14ac:dyDescent="0.35">
      <c r="A21" s="239"/>
      <c r="B21" s="8" t="s">
        <v>64</v>
      </c>
      <c r="C21" s="8" t="s">
        <v>27</v>
      </c>
      <c r="D21" s="45" t="s">
        <v>27</v>
      </c>
      <c r="E21" s="214" t="s">
        <v>64</v>
      </c>
      <c r="F21" s="205" t="str">
        <f>IF(E21=$D21,Tyson!F20,"-")</f>
        <v>-</v>
      </c>
      <c r="G21" s="214" t="s">
        <v>64</v>
      </c>
      <c r="H21" s="205" t="str">
        <f>IF(G21=$D21,Austin!F20,"-")</f>
        <v>-</v>
      </c>
      <c r="I21" s="211" t="s">
        <v>64</v>
      </c>
      <c r="J21" s="205" t="str">
        <f>IF(I21=$D21,Tom!F20,"-")</f>
        <v>-</v>
      </c>
      <c r="K21" s="211" t="s">
        <v>64</v>
      </c>
      <c r="L21" s="205" t="str">
        <f>IF(K21=$D21,Bob!F20,"-")</f>
        <v>-</v>
      </c>
      <c r="M21" s="214" t="s">
        <v>64</v>
      </c>
      <c r="N21" s="205" t="str">
        <f>IF(M21=$D21,Jer!F20,"-")</f>
        <v>-</v>
      </c>
      <c r="O21" s="211" t="s">
        <v>64</v>
      </c>
      <c r="P21" s="205" t="str">
        <f>IF(O21=$D21,Bree!F20,"-")</f>
        <v>-</v>
      </c>
      <c r="Q21" s="214" t="s">
        <v>64</v>
      </c>
      <c r="R21" s="205" t="str">
        <f>IF(Q21=$D21,Cecil!F20,"-")</f>
        <v>-</v>
      </c>
      <c r="S21" s="214" t="s">
        <v>64</v>
      </c>
      <c r="T21" s="205" t="str">
        <f>IF(S21=$D21,Cody!F20,"-")</f>
        <v>-</v>
      </c>
      <c r="U21" s="214" t="s">
        <v>64</v>
      </c>
      <c r="V21" s="205" t="str">
        <f>IF(U21=$D21,Isaac!F20,"-")</f>
        <v>-</v>
      </c>
      <c r="W21" s="214" t="s">
        <v>64</v>
      </c>
      <c r="X21" s="205" t="str">
        <f>IF(W21=$D21,Max!F20,"-")</f>
        <v>-</v>
      </c>
      <c r="Y21" s="214" t="s">
        <v>64</v>
      </c>
      <c r="Z21" s="205" t="str">
        <f>IF(Y21=$D21,Walker!F20,"-")</f>
        <v>-</v>
      </c>
      <c r="AA21" s="211" t="s">
        <v>27</v>
      </c>
      <c r="AB21" s="205">
        <f>IF(AA21=$D21,Alan!F20,"-")</f>
        <v>9</v>
      </c>
      <c r="AC21" s="214" t="s">
        <v>64</v>
      </c>
      <c r="AD21" s="205" t="str">
        <f>IF(AC21=$D21,Jeremy!F20,"-")</f>
        <v>-</v>
      </c>
      <c r="AE21" s="214" t="s">
        <v>64</v>
      </c>
      <c r="AF21" s="205" t="str">
        <f>IF(AE21=$D21,Joe!F20,"-")</f>
        <v>-</v>
      </c>
      <c r="AG21" s="211" t="s">
        <v>64</v>
      </c>
      <c r="AH21" s="205" t="str">
        <f>IF(AG21=$D21,Donavin!F20,"-")</f>
        <v>-</v>
      </c>
      <c r="AI21" s="211" t="s">
        <v>64</v>
      </c>
      <c r="AJ21" s="205" t="str">
        <f>IF(AI21=$D21,Alex!F20,"-")</f>
        <v>-</v>
      </c>
      <c r="AK21" s="214"/>
      <c r="AL21" s="205" t="str">
        <f>IF(AK21=$D21,#REF!,"-")</f>
        <v>-</v>
      </c>
      <c r="AM21" s="211" t="s">
        <v>27</v>
      </c>
      <c r="AN21" s="205">
        <f>IF(AM21=$D21,Trevor!F20,"-")</f>
        <v>5</v>
      </c>
      <c r="AO21" s="214" t="s">
        <v>64</v>
      </c>
      <c r="AP21" s="205" t="str">
        <f>IF(AO21=D21,'Blake K.'!F20,"-")</f>
        <v>-</v>
      </c>
      <c r="AQ21" s="211" t="s">
        <v>64</v>
      </c>
      <c r="AR21" s="205" t="str">
        <f>IF(AQ21=$D21,Rachel!F20,"-")</f>
        <v>-</v>
      </c>
    </row>
    <row r="22" spans="1:44" x14ac:dyDescent="0.35">
      <c r="A22" s="239"/>
      <c r="B22" s="8" t="s">
        <v>93</v>
      </c>
      <c r="C22" s="8" t="s">
        <v>28</v>
      </c>
      <c r="D22" s="45" t="s">
        <v>28</v>
      </c>
      <c r="E22" s="212" t="s">
        <v>93</v>
      </c>
      <c r="F22" s="204" t="str">
        <f>IF(E22=$D22,Tyson!F21,"-")</f>
        <v>-</v>
      </c>
      <c r="G22" s="212" t="s">
        <v>93</v>
      </c>
      <c r="H22" s="204" t="str">
        <f>IF(G22=$D22,Austin!F21,"-")</f>
        <v>-</v>
      </c>
      <c r="I22" s="213" t="s">
        <v>93</v>
      </c>
      <c r="J22" s="204" t="str">
        <f>IF(I22=$D22,Tom!F21,"-")</f>
        <v>-</v>
      </c>
      <c r="K22" s="213" t="s">
        <v>93</v>
      </c>
      <c r="L22" s="204" t="str">
        <f>IF(K22=$D22,Bob!F21,"-")</f>
        <v>-</v>
      </c>
      <c r="M22" s="212" t="s">
        <v>93</v>
      </c>
      <c r="N22" s="204" t="str">
        <f>IF(M22=$D22,Jer!F21,"-")</f>
        <v>-</v>
      </c>
      <c r="O22" s="213" t="s">
        <v>93</v>
      </c>
      <c r="P22" s="204" t="str">
        <f>IF(O22=$D22,Bree!F21,"-")</f>
        <v>-</v>
      </c>
      <c r="Q22" s="212" t="s">
        <v>93</v>
      </c>
      <c r="R22" s="204" t="str">
        <f>IF(Q22=$D22,Cecil!F21,"-")</f>
        <v>-</v>
      </c>
      <c r="S22" s="212" t="s">
        <v>93</v>
      </c>
      <c r="T22" s="204" t="str">
        <f>IF(S22=$D22,Cody!F21,"-")</f>
        <v>-</v>
      </c>
      <c r="U22" s="212" t="s">
        <v>93</v>
      </c>
      <c r="V22" s="204" t="str">
        <f>IF(U22=$D22,Isaac!F21,"-")</f>
        <v>-</v>
      </c>
      <c r="W22" s="212" t="s">
        <v>93</v>
      </c>
      <c r="X22" s="204" t="str">
        <f>IF(W22=$D22,Max!F21,"-")</f>
        <v>-</v>
      </c>
      <c r="Y22" s="212" t="s">
        <v>93</v>
      </c>
      <c r="Z22" s="204" t="str">
        <f>IF(Y22=$D22,Walker!F21,"-")</f>
        <v>-</v>
      </c>
      <c r="AA22" s="213" t="s">
        <v>93</v>
      </c>
      <c r="AB22" s="204" t="str">
        <f>IF(AA22=$D22,Alan!F21,"-")</f>
        <v>-</v>
      </c>
      <c r="AC22" s="212" t="s">
        <v>93</v>
      </c>
      <c r="AD22" s="204" t="str">
        <f>IF(AC22=$D22,Jeremy!F21,"-")</f>
        <v>-</v>
      </c>
      <c r="AE22" s="212" t="s">
        <v>28</v>
      </c>
      <c r="AF22" s="204">
        <f>IF(AE22=$D22,Joe!F21,"-")</f>
        <v>13</v>
      </c>
      <c r="AG22" s="213" t="s">
        <v>93</v>
      </c>
      <c r="AH22" s="204" t="str">
        <f>IF(AG22=$D22,Donavin!F21,"-")</f>
        <v>-</v>
      </c>
      <c r="AI22" s="213" t="s">
        <v>93</v>
      </c>
      <c r="AJ22" s="204" t="str">
        <f>IF(AI22=$D22,Alex!F21,"-")</f>
        <v>-</v>
      </c>
      <c r="AK22" s="212"/>
      <c r="AL22" s="204" t="str">
        <f>IF(AK22=$D22,#REF!,"-")</f>
        <v>-</v>
      </c>
      <c r="AM22" s="213" t="s">
        <v>28</v>
      </c>
      <c r="AN22" s="204">
        <f>IF(AM22=$D22,Trevor!F21,"-")</f>
        <v>39</v>
      </c>
      <c r="AO22" s="212" t="s">
        <v>93</v>
      </c>
      <c r="AP22" s="204" t="str">
        <f>IF(AO22=D22,'Blake K.'!F21,"-")</f>
        <v>-</v>
      </c>
      <c r="AQ22" s="213" t="s">
        <v>93</v>
      </c>
      <c r="AR22" s="204" t="str">
        <f>IF(AQ22=$D22,Rachel!F21,"-")</f>
        <v>-</v>
      </c>
    </row>
    <row r="23" spans="1:44" x14ac:dyDescent="0.35">
      <c r="A23" s="239"/>
      <c r="B23" s="8" t="s">
        <v>65</v>
      </c>
      <c r="C23" s="8" t="s">
        <v>87</v>
      </c>
      <c r="D23" s="45" t="s">
        <v>65</v>
      </c>
      <c r="E23" s="214" t="s">
        <v>87</v>
      </c>
      <c r="F23" s="205" t="str">
        <f>IF(E23=$D23,Tyson!F22,"-")</f>
        <v>-</v>
      </c>
      <c r="G23" s="214" t="s">
        <v>87</v>
      </c>
      <c r="H23" s="205" t="str">
        <f>IF(G23=$D23,Austin!F22,"-")</f>
        <v>-</v>
      </c>
      <c r="I23" s="211" t="s">
        <v>87</v>
      </c>
      <c r="J23" s="205" t="str">
        <f>IF(I23=$D23,Tom!F22,"-")</f>
        <v>-</v>
      </c>
      <c r="K23" s="211" t="s">
        <v>87</v>
      </c>
      <c r="L23" s="205" t="str">
        <f>IF(K23=$D23,Bob!F22,"-")</f>
        <v>-</v>
      </c>
      <c r="M23" s="214" t="s">
        <v>65</v>
      </c>
      <c r="N23" s="205">
        <f>IF(M23=$D23,Jer!F22,"-")</f>
        <v>14</v>
      </c>
      <c r="O23" s="211" t="s">
        <v>87</v>
      </c>
      <c r="P23" s="205" t="str">
        <f>IF(O23=$D23,Bree!F22,"-")</f>
        <v>-</v>
      </c>
      <c r="Q23" s="214" t="s">
        <v>87</v>
      </c>
      <c r="R23" s="205" t="str">
        <f>IF(Q23=$D23,Cecil!F22,"-")</f>
        <v>-</v>
      </c>
      <c r="S23" s="214" t="s">
        <v>87</v>
      </c>
      <c r="T23" s="205" t="str">
        <f>IF(S23=$D23,Cody!F22,"-")</f>
        <v>-</v>
      </c>
      <c r="U23" s="214" t="s">
        <v>87</v>
      </c>
      <c r="V23" s="205" t="str">
        <f>IF(U23=$D23,Isaac!F22,"-")</f>
        <v>-</v>
      </c>
      <c r="W23" s="214" t="s">
        <v>87</v>
      </c>
      <c r="X23" s="205" t="str">
        <f>IF(W23=$D23,Max!F22,"-")</f>
        <v>-</v>
      </c>
      <c r="Y23" s="214" t="s">
        <v>87</v>
      </c>
      <c r="Z23" s="205" t="str">
        <f>IF(Y23=$D23,Walker!F22,"-")</f>
        <v>-</v>
      </c>
      <c r="AA23" s="211" t="s">
        <v>65</v>
      </c>
      <c r="AB23" s="205">
        <f>IF(AA23=$D23,Alan!F22,"-")</f>
        <v>13</v>
      </c>
      <c r="AC23" s="214" t="s">
        <v>87</v>
      </c>
      <c r="AD23" s="205" t="str">
        <f>IF(AC23=$D23,Jeremy!F22,"-")</f>
        <v>-</v>
      </c>
      <c r="AE23" s="214" t="s">
        <v>87</v>
      </c>
      <c r="AF23" s="205" t="str">
        <f>IF(AE23=$D23,Joe!F22,"-")</f>
        <v>-</v>
      </c>
      <c r="AG23" s="211" t="s">
        <v>87</v>
      </c>
      <c r="AH23" s="205" t="str">
        <f>IF(AG23=$D23,Donavin!F22,"-")</f>
        <v>-</v>
      </c>
      <c r="AI23" s="211" t="s">
        <v>87</v>
      </c>
      <c r="AJ23" s="205" t="str">
        <f>IF(AI23=$D23,Alex!F22,"-")</f>
        <v>-</v>
      </c>
      <c r="AK23" s="214"/>
      <c r="AL23" s="205" t="str">
        <f>IF(AK23=$D23,#REF!,"-")</f>
        <v>-</v>
      </c>
      <c r="AM23" s="211" t="s">
        <v>65</v>
      </c>
      <c r="AN23" s="205">
        <f>IF(AM23=$D23,Trevor!F22,"-")</f>
        <v>37</v>
      </c>
      <c r="AO23" s="214" t="s">
        <v>87</v>
      </c>
      <c r="AP23" s="205" t="str">
        <f>IF(AO23=D23,'Blake K.'!F22,"-")</f>
        <v>-</v>
      </c>
      <c r="AQ23" s="211" t="s">
        <v>87</v>
      </c>
      <c r="AR23" s="205" t="str">
        <f>IF(AQ23=$D23,Rachel!F22,"-")</f>
        <v>-</v>
      </c>
    </row>
    <row r="24" spans="1:44" x14ac:dyDescent="0.35">
      <c r="A24" s="239"/>
      <c r="B24" s="8" t="s">
        <v>66</v>
      </c>
      <c r="C24" s="8" t="s">
        <v>29</v>
      </c>
      <c r="D24" s="45" t="s">
        <v>66</v>
      </c>
      <c r="E24" s="212" t="s">
        <v>29</v>
      </c>
      <c r="F24" s="204" t="str">
        <f>IF(E24=$D24,Tyson!F23,"-")</f>
        <v>-</v>
      </c>
      <c r="G24" s="212" t="s">
        <v>29</v>
      </c>
      <c r="H24" s="204" t="str">
        <f>IF(G24=$D24,Austin!F23,"-")</f>
        <v>-</v>
      </c>
      <c r="I24" s="213" t="s">
        <v>29</v>
      </c>
      <c r="J24" s="204" t="str">
        <f>IF(I24=$D24,Tom!F23,"-")</f>
        <v>-</v>
      </c>
      <c r="K24" s="213" t="s">
        <v>66</v>
      </c>
      <c r="L24" s="204">
        <f>IF(K24=$D24,Bob!F23,"-")</f>
        <v>33</v>
      </c>
      <c r="M24" s="212" t="s">
        <v>29</v>
      </c>
      <c r="N24" s="204" t="str">
        <f>IF(M24=$D24,Jer!F23,"-")</f>
        <v>-</v>
      </c>
      <c r="O24" s="213" t="s">
        <v>29</v>
      </c>
      <c r="P24" s="204" t="str">
        <f>IF(O24=$D24,Bree!F23,"-")</f>
        <v>-</v>
      </c>
      <c r="Q24" s="212" t="s">
        <v>29</v>
      </c>
      <c r="R24" s="204" t="str">
        <f>IF(Q24=$D24,Cecil!F23,"-")</f>
        <v>-</v>
      </c>
      <c r="S24" s="212" t="s">
        <v>29</v>
      </c>
      <c r="T24" s="204" t="str">
        <f>IF(S24=$D24,Cody!F23,"-")</f>
        <v>-</v>
      </c>
      <c r="U24" s="212" t="s">
        <v>29</v>
      </c>
      <c r="V24" s="204" t="str">
        <f>IF(U24=$D24,Isaac!F23,"-")</f>
        <v>-</v>
      </c>
      <c r="W24" s="212" t="s">
        <v>29</v>
      </c>
      <c r="X24" s="204" t="str">
        <f>IF(W24=$D24,Max!F23,"-")</f>
        <v>-</v>
      </c>
      <c r="Y24" s="212" t="s">
        <v>29</v>
      </c>
      <c r="Z24" s="204" t="str">
        <f>IF(Y24=$D24,Walker!F23,"-")</f>
        <v>-</v>
      </c>
      <c r="AA24" s="213" t="s">
        <v>66</v>
      </c>
      <c r="AB24" s="204">
        <f>IF(AA24=$D24,Alan!F23,"-")</f>
        <v>10</v>
      </c>
      <c r="AC24" s="212" t="s">
        <v>29</v>
      </c>
      <c r="AD24" s="204" t="str">
        <f>IF(AC24=$D24,Jeremy!F23,"-")</f>
        <v>-</v>
      </c>
      <c r="AE24" s="212" t="s">
        <v>29</v>
      </c>
      <c r="AF24" s="204" t="str">
        <f>IF(AE24=$D24,Joe!F23,"-")</f>
        <v>-</v>
      </c>
      <c r="AG24" s="213" t="s">
        <v>66</v>
      </c>
      <c r="AH24" s="204">
        <f>IF(AG24=$D24,Donavin!F23,"-")</f>
        <v>14</v>
      </c>
      <c r="AI24" s="213" t="s">
        <v>29</v>
      </c>
      <c r="AJ24" s="204" t="str">
        <f>IF(AI24=$D24,Alex!F23,"-")</f>
        <v>-</v>
      </c>
      <c r="AK24" s="212"/>
      <c r="AL24" s="204" t="str">
        <f>IF(AK24=$D24,#REF!,"-")</f>
        <v>-</v>
      </c>
      <c r="AM24" s="213" t="s">
        <v>66</v>
      </c>
      <c r="AN24" s="204">
        <f>IF(AM24=$D24,Trevor!F23,"-")</f>
        <v>38</v>
      </c>
      <c r="AO24" s="212" t="s">
        <v>29</v>
      </c>
      <c r="AP24" s="204" t="str">
        <f>IF(AO24=D24,'Blake K.'!F23,"-")</f>
        <v>-</v>
      </c>
      <c r="AQ24" s="213" t="s">
        <v>29</v>
      </c>
      <c r="AR24" s="204" t="str">
        <f>IF(AQ24=$D24,Rachel!F23,"-")</f>
        <v>-</v>
      </c>
    </row>
    <row r="25" spans="1:44" x14ac:dyDescent="0.35">
      <c r="A25" s="239"/>
      <c r="B25" s="8" t="s">
        <v>80</v>
      </c>
      <c r="C25" s="8" t="s">
        <v>30</v>
      </c>
      <c r="D25" s="45" t="s">
        <v>80</v>
      </c>
      <c r="E25" s="214" t="s">
        <v>30</v>
      </c>
      <c r="F25" s="205" t="str">
        <f>IF(E25=$D25,Tyson!F24,"-")</f>
        <v>-</v>
      </c>
      <c r="G25" s="214" t="s">
        <v>30</v>
      </c>
      <c r="H25" s="205" t="str">
        <f>IF(G25=$D25,Austin!F24,"-")</f>
        <v>-</v>
      </c>
      <c r="I25" s="211" t="s">
        <v>30</v>
      </c>
      <c r="J25" s="205" t="str">
        <f>IF(I25=$D25,Tom!F24,"-")</f>
        <v>-</v>
      </c>
      <c r="K25" s="211" t="s">
        <v>30</v>
      </c>
      <c r="L25" s="205" t="str">
        <f>IF(K25=$D25,Bob!F24,"-")</f>
        <v>-</v>
      </c>
      <c r="M25" s="214" t="s">
        <v>30</v>
      </c>
      <c r="N25" s="205" t="str">
        <f>IF(M25=$D25,Jer!F24,"-")</f>
        <v>-</v>
      </c>
      <c r="O25" s="211" t="s">
        <v>30</v>
      </c>
      <c r="P25" s="205" t="str">
        <f>IF(O25=$D25,Bree!F24,"-")</f>
        <v>-</v>
      </c>
      <c r="Q25" s="214" t="s">
        <v>80</v>
      </c>
      <c r="R25" s="205">
        <f>IF(Q25=$D25,Cecil!F24,"-")</f>
        <v>8</v>
      </c>
      <c r="S25" s="214" t="s">
        <v>30</v>
      </c>
      <c r="T25" s="205" t="str">
        <f>IF(S25=$D25,Cody!F24,"-")</f>
        <v>-</v>
      </c>
      <c r="U25" s="214" t="s">
        <v>30</v>
      </c>
      <c r="V25" s="205" t="str">
        <f>IF(U25=$D25,Isaac!F24,"-")</f>
        <v>-</v>
      </c>
      <c r="W25" s="214" t="s">
        <v>30</v>
      </c>
      <c r="X25" s="205" t="str">
        <f>IF(W25=$D25,Max!F24,"-")</f>
        <v>-</v>
      </c>
      <c r="Y25" s="214" t="s">
        <v>30</v>
      </c>
      <c r="Z25" s="205" t="str">
        <f>IF(Y25=$D25,Walker!F24,"-")</f>
        <v>-</v>
      </c>
      <c r="AA25" s="211" t="s">
        <v>30</v>
      </c>
      <c r="AB25" s="205" t="str">
        <f>IF(AA25=$D25,Alan!F24,"-")</f>
        <v>-</v>
      </c>
      <c r="AC25" s="214" t="s">
        <v>80</v>
      </c>
      <c r="AD25" s="205">
        <f>IF(AC25=$D25,Jeremy!F24,"-")</f>
        <v>13</v>
      </c>
      <c r="AE25" s="214" t="s">
        <v>30</v>
      </c>
      <c r="AF25" s="205" t="str">
        <f>IF(AE25=$D25,Joe!F24,"-")</f>
        <v>-</v>
      </c>
      <c r="AG25" s="211" t="s">
        <v>30</v>
      </c>
      <c r="AH25" s="205" t="str">
        <f>IF(AG25=$D25,Donavin!F24,"-")</f>
        <v>-</v>
      </c>
      <c r="AI25" s="211" t="s">
        <v>80</v>
      </c>
      <c r="AJ25" s="205">
        <f>IF(AI25=$D25,Alex!F24,"-")</f>
        <v>13</v>
      </c>
      <c r="AK25" s="214"/>
      <c r="AL25" s="205" t="str">
        <f>IF(AK25=$D25,#REF!,"-")</f>
        <v>-</v>
      </c>
      <c r="AM25" s="211" t="s">
        <v>30</v>
      </c>
      <c r="AN25" s="205" t="str">
        <f>IF(AM25=$D25,Trevor!F24,"-")</f>
        <v>-</v>
      </c>
      <c r="AO25" s="214" t="s">
        <v>30</v>
      </c>
      <c r="AP25" s="205" t="str">
        <f>IF(AO25=D25,'Blake K.'!F24,"-")</f>
        <v>-</v>
      </c>
      <c r="AQ25" s="211" t="s">
        <v>30</v>
      </c>
      <c r="AR25" s="205" t="str">
        <f>IF(AQ25=$D25,Rachel!F24,"-")</f>
        <v>-</v>
      </c>
    </row>
    <row r="26" spans="1:44" x14ac:dyDescent="0.35">
      <c r="A26" s="239"/>
      <c r="B26" s="8" t="s">
        <v>67</v>
      </c>
      <c r="C26" s="8" t="s">
        <v>31</v>
      </c>
      <c r="D26" s="45" t="s">
        <v>31</v>
      </c>
      <c r="E26" s="212" t="s">
        <v>31</v>
      </c>
      <c r="F26" s="204">
        <f>IF(E26=$D26,Tyson!F25,"-")</f>
        <v>30</v>
      </c>
      <c r="G26" s="212" t="s">
        <v>31</v>
      </c>
      <c r="H26" s="204">
        <f>IF(G26=$D26,Austin!F25,"-")</f>
        <v>37</v>
      </c>
      <c r="I26" s="213" t="s">
        <v>31</v>
      </c>
      <c r="J26" s="204">
        <f>IF(I26=$D26,Tom!F25,"-")</f>
        <v>38</v>
      </c>
      <c r="K26" s="213" t="s">
        <v>31</v>
      </c>
      <c r="L26" s="204">
        <f>IF(K26=$D26,Bob!F25,"-")</f>
        <v>32</v>
      </c>
      <c r="M26" s="212" t="s">
        <v>31</v>
      </c>
      <c r="N26" s="204">
        <f>IF(M26=$D26,Jer!F25,"-")</f>
        <v>37</v>
      </c>
      <c r="O26" s="213" t="s">
        <v>31</v>
      </c>
      <c r="P26" s="204">
        <f>IF(O26=$D26,Bree!F25,"-")</f>
        <v>33</v>
      </c>
      <c r="Q26" s="212" t="s">
        <v>31</v>
      </c>
      <c r="R26" s="204">
        <f>IF(Q26=$D26,Cecil!F25,"-")</f>
        <v>22</v>
      </c>
      <c r="S26" s="212" t="s">
        <v>31</v>
      </c>
      <c r="T26" s="204">
        <f>IF(S26=$D26,Cody!F25,"-")</f>
        <v>17</v>
      </c>
      <c r="U26" s="212" t="s">
        <v>31</v>
      </c>
      <c r="V26" s="204">
        <f>IF(U26=$D26,Isaac!F25,"-")</f>
        <v>24</v>
      </c>
      <c r="W26" s="212" t="s">
        <v>31</v>
      </c>
      <c r="X26" s="204">
        <f>IF(W26=$D26,Max!F25,"-")</f>
        <v>29</v>
      </c>
      <c r="Y26" s="212" t="s">
        <v>31</v>
      </c>
      <c r="Z26" s="204">
        <f>IF(Y26=$D26,Walker!F25,"-")</f>
        <v>17</v>
      </c>
      <c r="AA26" s="213" t="s">
        <v>31</v>
      </c>
      <c r="AB26" s="204">
        <f>IF(AA26=$D26,Alan!F25,"-")</f>
        <v>19</v>
      </c>
      <c r="AC26" s="212" t="s">
        <v>31</v>
      </c>
      <c r="AD26" s="204">
        <f>IF(AC26=$D26,Jeremy!F25,"-")</f>
        <v>28</v>
      </c>
      <c r="AE26" s="212" t="s">
        <v>31</v>
      </c>
      <c r="AF26" s="204">
        <f>IF(AE26=$D26,Joe!F25,"-")</f>
        <v>39</v>
      </c>
      <c r="AG26" s="213" t="s">
        <v>31</v>
      </c>
      <c r="AH26" s="204">
        <f>IF(AG26=$D26,Donavin!F25,"-")</f>
        <v>27</v>
      </c>
      <c r="AI26" s="213" t="s">
        <v>31</v>
      </c>
      <c r="AJ26" s="204">
        <f>IF(AI26=$D26,Alex!F25,"-")</f>
        <v>15</v>
      </c>
      <c r="AK26" s="212"/>
      <c r="AL26" s="204" t="str">
        <f>IF(AK26=$D26,#REF!,"-")</f>
        <v>-</v>
      </c>
      <c r="AM26" s="213" t="s">
        <v>67</v>
      </c>
      <c r="AN26" s="204" t="str">
        <f>IF(AM26=$D26,Trevor!F25,"-")</f>
        <v>-</v>
      </c>
      <c r="AO26" s="212" t="s">
        <v>31</v>
      </c>
      <c r="AP26" s="204">
        <f>IF(AO26=D26,'Blake K.'!F25,"-")</f>
        <v>35</v>
      </c>
      <c r="AQ26" s="213" t="s">
        <v>31</v>
      </c>
      <c r="AR26" s="204">
        <f>IF(AQ26=$D26,Rachel!F25,"-")</f>
        <v>25</v>
      </c>
    </row>
    <row r="27" spans="1:44" x14ac:dyDescent="0.35">
      <c r="A27" s="239"/>
      <c r="B27" s="8" t="s">
        <v>94</v>
      </c>
      <c r="C27" s="8" t="s">
        <v>32</v>
      </c>
      <c r="D27" s="45" t="s">
        <v>94</v>
      </c>
      <c r="E27" s="214" t="s">
        <v>94</v>
      </c>
      <c r="F27" s="205">
        <f>IF(E27=$D27,Tyson!F26,"-")</f>
        <v>2</v>
      </c>
      <c r="G27" s="214" t="s">
        <v>94</v>
      </c>
      <c r="H27" s="205">
        <f>IF(G27=$D27,Austin!F26,"-")</f>
        <v>10</v>
      </c>
      <c r="I27" s="211" t="s">
        <v>32</v>
      </c>
      <c r="J27" s="205" t="str">
        <f>IF(I27=$D27,Tom!F26,"-")</f>
        <v>-</v>
      </c>
      <c r="K27" s="211" t="s">
        <v>94</v>
      </c>
      <c r="L27" s="205">
        <f>IF(K27=$D27,Bob!F26,"-")</f>
        <v>9</v>
      </c>
      <c r="M27" s="214" t="s">
        <v>94</v>
      </c>
      <c r="N27" s="205">
        <f>IF(M27=$D27,Jer!F26,"-")</f>
        <v>16</v>
      </c>
      <c r="O27" s="211" t="s">
        <v>94</v>
      </c>
      <c r="P27" s="205">
        <f>IF(O27=$D27,Bree!F26,"-")</f>
        <v>19</v>
      </c>
      <c r="Q27" s="214" t="s">
        <v>32</v>
      </c>
      <c r="R27" s="205" t="str">
        <f>IF(Q27=$D27,Cecil!F26,"-")</f>
        <v>-</v>
      </c>
      <c r="S27" s="214" t="s">
        <v>94</v>
      </c>
      <c r="T27" s="205">
        <f>IF(S27=$D27,Cody!F26,"-")</f>
        <v>7</v>
      </c>
      <c r="U27" s="214" t="s">
        <v>94</v>
      </c>
      <c r="V27" s="205">
        <f>IF(U27=$D27,Isaac!F26,"-")</f>
        <v>22</v>
      </c>
      <c r="W27" s="214" t="s">
        <v>94</v>
      </c>
      <c r="X27" s="205">
        <f>IF(W27=$D27,Max!F26,"-")</f>
        <v>13</v>
      </c>
      <c r="Y27" s="214" t="s">
        <v>32</v>
      </c>
      <c r="Z27" s="205" t="str">
        <f>IF(Y27=$D27,Walker!F26,"-")</f>
        <v>-</v>
      </c>
      <c r="AA27" s="211" t="s">
        <v>94</v>
      </c>
      <c r="AB27" s="205">
        <f>IF(AA27=$D27,Alan!F26,"-")</f>
        <v>17</v>
      </c>
      <c r="AC27" s="214" t="s">
        <v>32</v>
      </c>
      <c r="AD27" s="205" t="str">
        <f>IF(AC27=$D27,Jeremy!F26,"-")</f>
        <v>-</v>
      </c>
      <c r="AE27" s="214" t="s">
        <v>94</v>
      </c>
      <c r="AF27" s="205">
        <f>IF(AE27=$D27,Joe!F26,"-")</f>
        <v>23</v>
      </c>
      <c r="AG27" s="211" t="s">
        <v>32</v>
      </c>
      <c r="AH27" s="205" t="str">
        <f>IF(AG27=$D27,Donavin!F26,"-")</f>
        <v>-</v>
      </c>
      <c r="AI27" s="211" t="s">
        <v>32</v>
      </c>
      <c r="AJ27" s="205" t="str">
        <f>IF(AI27=$D27,Alex!F26,"-")</f>
        <v>-</v>
      </c>
      <c r="AK27" s="214"/>
      <c r="AL27" s="205" t="str">
        <f>IF(AK27=$D27,#REF!,"-")</f>
        <v>-</v>
      </c>
      <c r="AM27" s="211" t="s">
        <v>94</v>
      </c>
      <c r="AN27" s="205">
        <f>IF(AM27=$D27,Trevor!F26,"-")</f>
        <v>6</v>
      </c>
      <c r="AO27" s="214" t="s">
        <v>94</v>
      </c>
      <c r="AP27" s="205">
        <f>IF(AO27=D27,'Blake K.'!F26,"-")</f>
        <v>7</v>
      </c>
      <c r="AQ27" s="211" t="s">
        <v>94</v>
      </c>
      <c r="AR27" s="205">
        <f>IF(AQ27=$D27,Rachel!F26,"-")</f>
        <v>12</v>
      </c>
    </row>
    <row r="28" spans="1:44" x14ac:dyDescent="0.35">
      <c r="A28" s="239"/>
      <c r="B28" s="8" t="s">
        <v>68</v>
      </c>
      <c r="C28" s="8" t="s">
        <v>33</v>
      </c>
      <c r="D28" s="45" t="s">
        <v>68</v>
      </c>
      <c r="E28" s="212" t="s">
        <v>68</v>
      </c>
      <c r="F28" s="204">
        <f>IF(E28=$D28,Tyson!F27,"-")</f>
        <v>29</v>
      </c>
      <c r="G28" s="212" t="s">
        <v>68</v>
      </c>
      <c r="H28" s="204">
        <f>IF(G28=$D28,Austin!F27,"-")</f>
        <v>24</v>
      </c>
      <c r="I28" s="213" t="s">
        <v>68</v>
      </c>
      <c r="J28" s="204">
        <f>IF(I28=$D28,Tom!F27,"-")</f>
        <v>23</v>
      </c>
      <c r="K28" s="213" t="s">
        <v>68</v>
      </c>
      <c r="L28" s="204">
        <f>IF(K28=$D28,Bob!F27,"-")</f>
        <v>38</v>
      </c>
      <c r="M28" s="212" t="s">
        <v>68</v>
      </c>
      <c r="N28" s="204">
        <f>IF(M28=$D28,Jer!F27,"-")</f>
        <v>25</v>
      </c>
      <c r="O28" s="213" t="s">
        <v>33</v>
      </c>
      <c r="P28" s="204" t="str">
        <f>IF(O28=$D28,Bree!F27,"-")</f>
        <v>-</v>
      </c>
      <c r="Q28" s="212" t="s">
        <v>68</v>
      </c>
      <c r="R28" s="204">
        <f>IF(Q28=$D28,Cecil!F27,"-")</f>
        <v>36</v>
      </c>
      <c r="S28" s="212" t="s">
        <v>68</v>
      </c>
      <c r="T28" s="204">
        <f>IF(S28=$D28,Cody!F27,"-")</f>
        <v>10</v>
      </c>
      <c r="U28" s="212" t="s">
        <v>68</v>
      </c>
      <c r="V28" s="204">
        <f>IF(U28=$D28,Isaac!F27,"-")</f>
        <v>34</v>
      </c>
      <c r="W28" s="212" t="s">
        <v>68</v>
      </c>
      <c r="X28" s="204">
        <f>IF(W28=$D28,Max!F27,"-")</f>
        <v>37</v>
      </c>
      <c r="Y28" s="212" t="s">
        <v>68</v>
      </c>
      <c r="Z28" s="204">
        <f>IF(Y28=$D28,Walker!F27,"-")</f>
        <v>34</v>
      </c>
      <c r="AA28" s="213" t="s">
        <v>33</v>
      </c>
      <c r="AB28" s="204" t="str">
        <f>IF(AA28=$D28,Alan!F27,"-")</f>
        <v>-</v>
      </c>
      <c r="AC28" s="212" t="s">
        <v>68</v>
      </c>
      <c r="AD28" s="204">
        <f>IF(AC28=$D28,Jeremy!F27,"-")</f>
        <v>5</v>
      </c>
      <c r="AE28" s="212" t="s">
        <v>68</v>
      </c>
      <c r="AF28" s="204">
        <f>IF(AE28=$D28,Joe!F27,"-")</f>
        <v>22</v>
      </c>
      <c r="AG28" s="213" t="s">
        <v>68</v>
      </c>
      <c r="AH28" s="204">
        <f>IF(AG28=$D28,Donavin!F27,"-")</f>
        <v>36</v>
      </c>
      <c r="AI28" s="213" t="s">
        <v>68</v>
      </c>
      <c r="AJ28" s="204">
        <f>IF(AI28=$D28,Alex!F27,"-")</f>
        <v>30</v>
      </c>
      <c r="AK28" s="212"/>
      <c r="AL28" s="204" t="str">
        <f>IF(AK28=$D28,#REF!,"-")</f>
        <v>-</v>
      </c>
      <c r="AM28" s="213" t="s">
        <v>33</v>
      </c>
      <c r="AN28" s="204" t="str">
        <f>IF(AM28=$D28,Trevor!F27,"-")</f>
        <v>-</v>
      </c>
      <c r="AO28" s="212" t="s">
        <v>68</v>
      </c>
      <c r="AP28" s="204">
        <f>IF(AO28=D28,'Blake K.'!F27,"-")</f>
        <v>22</v>
      </c>
      <c r="AQ28" s="213" t="s">
        <v>68</v>
      </c>
      <c r="AR28" s="204">
        <f>IF(AQ28=$D28,Rachel!F27,"-")</f>
        <v>2</v>
      </c>
    </row>
    <row r="29" spans="1:44" x14ac:dyDescent="0.35">
      <c r="A29" s="241"/>
      <c r="B29" s="8" t="s">
        <v>69</v>
      </c>
      <c r="C29" s="8" t="s">
        <v>34</v>
      </c>
      <c r="D29" s="45" t="s">
        <v>69</v>
      </c>
      <c r="E29" s="214" t="s">
        <v>69</v>
      </c>
      <c r="F29" s="205">
        <f>IF(E29=$D29,Tyson!F28,"-")</f>
        <v>22</v>
      </c>
      <c r="G29" s="214" t="s">
        <v>69</v>
      </c>
      <c r="H29" s="205">
        <f>IF(G29=$D29,Austin!F28,"-")</f>
        <v>11</v>
      </c>
      <c r="I29" s="211" t="s">
        <v>34</v>
      </c>
      <c r="J29" s="205" t="str">
        <f>IF(I29=$D29,Tom!F28,"-")</f>
        <v>-</v>
      </c>
      <c r="K29" s="211" t="s">
        <v>34</v>
      </c>
      <c r="L29" s="205" t="str">
        <f>IF(K29=$D29,Bob!F28,"-")</f>
        <v>-</v>
      </c>
      <c r="M29" s="214" t="s">
        <v>69</v>
      </c>
      <c r="N29" s="205">
        <f>IF(M29=$D29,Jer!F28,"-")</f>
        <v>17</v>
      </c>
      <c r="O29" s="211" t="s">
        <v>69</v>
      </c>
      <c r="P29" s="205">
        <f>IF(O29=$D29,Bree!F28,"-")</f>
        <v>35</v>
      </c>
      <c r="Q29" s="214" t="s">
        <v>69</v>
      </c>
      <c r="R29" s="205">
        <f>IF(Q29=$D29,Cecil!F28,"-")</f>
        <v>18</v>
      </c>
      <c r="S29" s="214" t="s">
        <v>69</v>
      </c>
      <c r="T29" s="205">
        <f>IF(S29=$D29,Cody!F28,"-")</f>
        <v>6</v>
      </c>
      <c r="U29" s="214" t="s">
        <v>69</v>
      </c>
      <c r="V29" s="205">
        <f>IF(U29=$D29,Isaac!F28,"-")</f>
        <v>29</v>
      </c>
      <c r="W29" s="214" t="s">
        <v>69</v>
      </c>
      <c r="X29" s="205">
        <f>IF(W29=$D29,Max!F28,"-")</f>
        <v>27</v>
      </c>
      <c r="Y29" s="214" t="s">
        <v>69</v>
      </c>
      <c r="Z29" s="205">
        <f>IF(Y29=$D29,Walker!F28,"-")</f>
        <v>23</v>
      </c>
      <c r="AA29" s="211" t="s">
        <v>69</v>
      </c>
      <c r="AB29" s="205">
        <f>IF(AA29=$D29,Alan!F28,"-")</f>
        <v>26</v>
      </c>
      <c r="AC29" s="214" t="s">
        <v>69</v>
      </c>
      <c r="AD29" s="205">
        <f>IF(AC29=$D29,Jeremy!F28,"-")</f>
        <v>14</v>
      </c>
      <c r="AE29" s="214" t="s">
        <v>69</v>
      </c>
      <c r="AF29" s="205">
        <f>IF(AE29=$D29,Joe!F28,"-")</f>
        <v>29</v>
      </c>
      <c r="AG29" s="211" t="s">
        <v>69</v>
      </c>
      <c r="AH29" s="205">
        <f>IF(AG29=$D29,Donavin!F28,"-")</f>
        <v>29</v>
      </c>
      <c r="AI29" s="211" t="s">
        <v>69</v>
      </c>
      <c r="AJ29" s="205">
        <f>IF(AI29=$D29,Alex!F28,"-")</f>
        <v>7</v>
      </c>
      <c r="AK29" s="214"/>
      <c r="AL29" s="205" t="str">
        <f>IF(AK29=$D29,#REF!,"-")</f>
        <v>-</v>
      </c>
      <c r="AM29" s="211" t="s">
        <v>34</v>
      </c>
      <c r="AN29" s="205" t="str">
        <f>IF(AM29=$D29,Trevor!F28,"-")</f>
        <v>-</v>
      </c>
      <c r="AO29" s="214" t="s">
        <v>69</v>
      </c>
      <c r="AP29" s="205">
        <f>IF(AO29=D29,'Blake K.'!F28,"-")</f>
        <v>17</v>
      </c>
      <c r="AQ29" s="211" t="s">
        <v>69</v>
      </c>
      <c r="AR29" s="205">
        <f>IF(AQ29=$D29,Rachel!F28,"-")</f>
        <v>9</v>
      </c>
    </row>
    <row r="30" spans="1:44" ht="15" thickBot="1" x14ac:dyDescent="0.4">
      <c r="A30" s="242"/>
      <c r="B30" s="34" t="s">
        <v>95</v>
      </c>
      <c r="C30" s="34" t="s">
        <v>35</v>
      </c>
      <c r="D30" s="24" t="s">
        <v>95</v>
      </c>
      <c r="E30" s="219" t="s">
        <v>35</v>
      </c>
      <c r="F30" s="207" t="str">
        <f>IF(E30=$D30,Tyson!F29,"-")</f>
        <v>-</v>
      </c>
      <c r="G30" s="219" t="s">
        <v>35</v>
      </c>
      <c r="H30" s="207" t="str">
        <f>IF(G30=$D30,Austin!F29,"-")</f>
        <v>-</v>
      </c>
      <c r="I30" s="220" t="s">
        <v>35</v>
      </c>
      <c r="J30" s="207" t="str">
        <f>IF(I30=$D30,Tom!F29,"-")</f>
        <v>-</v>
      </c>
      <c r="K30" s="220" t="s">
        <v>95</v>
      </c>
      <c r="L30" s="207">
        <f>IF(K30=$D30,Bob!F29,"-")</f>
        <v>7</v>
      </c>
      <c r="M30" s="219" t="s">
        <v>35</v>
      </c>
      <c r="N30" s="207" t="str">
        <f>IF(M30=$D30,Jer!F29,"-")</f>
        <v>-</v>
      </c>
      <c r="O30" s="220" t="s">
        <v>35</v>
      </c>
      <c r="P30" s="207" t="str">
        <f>IF(O30=$D30,Bree!F29,"-")</f>
        <v>-</v>
      </c>
      <c r="Q30" s="219" t="s">
        <v>95</v>
      </c>
      <c r="R30" s="207">
        <f>IF(Q30=$D30,Cecil!F29,"-")</f>
        <v>11</v>
      </c>
      <c r="S30" s="219" t="s">
        <v>95</v>
      </c>
      <c r="T30" s="207">
        <f>IF(S30=$D30,Cody!F29,"-")</f>
        <v>5</v>
      </c>
      <c r="U30" s="219" t="s">
        <v>35</v>
      </c>
      <c r="V30" s="207" t="str">
        <f>IF(U30=$D30,Isaac!F29,"-")</f>
        <v>-</v>
      </c>
      <c r="W30" s="219" t="s">
        <v>35</v>
      </c>
      <c r="X30" s="207" t="str">
        <f>IF(W30=$D30,Max!F29,"-")</f>
        <v>-</v>
      </c>
      <c r="Y30" s="219" t="s">
        <v>35</v>
      </c>
      <c r="Z30" s="207" t="str">
        <f>IF(Y30=$D30,Walker!F29,"-")</f>
        <v>-</v>
      </c>
      <c r="AA30" s="220" t="s">
        <v>95</v>
      </c>
      <c r="AB30" s="207">
        <f>IF(AA30=$D30,Alan!F29,"-")</f>
        <v>25</v>
      </c>
      <c r="AC30" s="219" t="s">
        <v>95</v>
      </c>
      <c r="AD30" s="207">
        <f>IF(AC30=$D30,Jeremy!F29,"-")</f>
        <v>6</v>
      </c>
      <c r="AE30" s="219" t="s">
        <v>95</v>
      </c>
      <c r="AF30" s="207">
        <f>IF(AE30=$D30,Joe!F29,"-")</f>
        <v>38</v>
      </c>
      <c r="AG30" s="220" t="s">
        <v>95</v>
      </c>
      <c r="AH30" s="207">
        <f>IF(AG30=$D30,Donavin!F29,"-")</f>
        <v>4</v>
      </c>
      <c r="AI30" s="220" t="s">
        <v>35</v>
      </c>
      <c r="AJ30" s="207" t="str">
        <f>IF(AI30=$D30,Alex!F29,"-")</f>
        <v>-</v>
      </c>
      <c r="AK30" s="219"/>
      <c r="AL30" s="207" t="str">
        <f>IF(AK30=$D30,#REF!,"-")</f>
        <v>-</v>
      </c>
      <c r="AM30" s="220" t="s">
        <v>35</v>
      </c>
      <c r="AN30" s="207" t="str">
        <f>IF(AM30=$D30,Trevor!F29,"-")</f>
        <v>-</v>
      </c>
      <c r="AO30" s="219" t="s">
        <v>35</v>
      </c>
      <c r="AP30" s="207" t="str">
        <f>IF(AO30=D30,'Blake K.'!F29,"-")</f>
        <v>-</v>
      </c>
      <c r="AQ30" s="220" t="s">
        <v>35</v>
      </c>
      <c r="AR30" s="207" t="str">
        <f>IF(AQ30=$D30,Rachel!F29,"-")</f>
        <v>-</v>
      </c>
    </row>
    <row r="31" spans="1:44" ht="14.5" customHeight="1" x14ac:dyDescent="0.35">
      <c r="A31" s="238" t="s">
        <v>104</v>
      </c>
      <c r="B31" s="8" t="s">
        <v>70</v>
      </c>
      <c r="C31" s="8" t="s">
        <v>36</v>
      </c>
      <c r="D31" s="45" t="s">
        <v>36</v>
      </c>
      <c r="E31" s="214" t="s">
        <v>36</v>
      </c>
      <c r="F31" s="205">
        <f>IF(E31=$D31,Tyson!F30,"-")</f>
        <v>34</v>
      </c>
      <c r="G31" s="214" t="s">
        <v>36</v>
      </c>
      <c r="H31" s="205">
        <f>IF(G31=$D31,Austin!F30,"-")</f>
        <v>26</v>
      </c>
      <c r="I31" s="211" t="s">
        <v>36</v>
      </c>
      <c r="J31" s="205">
        <f>IF(I31=$D31,Tom!F30,"-")</f>
        <v>13</v>
      </c>
      <c r="K31" s="211" t="s">
        <v>36</v>
      </c>
      <c r="L31" s="205">
        <f>IF(K31=$D31,Bob!F30,"-")</f>
        <v>2</v>
      </c>
      <c r="M31" s="214" t="s">
        <v>70</v>
      </c>
      <c r="N31" s="205" t="str">
        <f>IF(M31=$D31,Jer!F30,"-")</f>
        <v>-</v>
      </c>
      <c r="O31" s="211" t="s">
        <v>70</v>
      </c>
      <c r="P31" s="205" t="str">
        <f>IF(O31=$D31,Bree!F30,"-")</f>
        <v>-</v>
      </c>
      <c r="Q31" s="214" t="s">
        <v>36</v>
      </c>
      <c r="R31" s="205">
        <f>IF(Q31=$D31,Cecil!F30,"-")</f>
        <v>5</v>
      </c>
      <c r="S31" s="214" t="s">
        <v>36</v>
      </c>
      <c r="T31" s="205">
        <f>IF(S31=$D31,Cody!F30,"-")</f>
        <v>2</v>
      </c>
      <c r="U31" s="214" t="s">
        <v>70</v>
      </c>
      <c r="V31" s="205" t="str">
        <f>IF(U31=$D31,Isaac!F30,"-")</f>
        <v>-</v>
      </c>
      <c r="W31" s="214" t="s">
        <v>70</v>
      </c>
      <c r="X31" s="205" t="str">
        <f>IF(W31=$D31,Max!F30,"-")</f>
        <v>-</v>
      </c>
      <c r="Y31" s="214" t="s">
        <v>36</v>
      </c>
      <c r="Z31" s="205">
        <f>IF(Y31=$D31,Walker!F30,"-")</f>
        <v>20</v>
      </c>
      <c r="AA31" s="211" t="s">
        <v>36</v>
      </c>
      <c r="AB31" s="205">
        <f>IF(AA31=$D31,Alan!F30,"-")</f>
        <v>18</v>
      </c>
      <c r="AC31" s="214" t="s">
        <v>36</v>
      </c>
      <c r="AD31" s="205">
        <f>IF(AC31=$D31,Jeremy!F30,"-")</f>
        <v>10</v>
      </c>
      <c r="AE31" s="214" t="s">
        <v>36</v>
      </c>
      <c r="AF31" s="205">
        <f>IF(AE31=$D31,Joe!F30,"-")</f>
        <v>21</v>
      </c>
      <c r="AG31" s="211" t="s">
        <v>36</v>
      </c>
      <c r="AH31" s="205">
        <f>IF(AG31=$D31,Donavin!F30,"-")</f>
        <v>3</v>
      </c>
      <c r="AI31" s="211" t="s">
        <v>36</v>
      </c>
      <c r="AJ31" s="205">
        <f>IF(AI31=$D31,Alex!F30,"-")</f>
        <v>19</v>
      </c>
      <c r="AK31" s="214"/>
      <c r="AL31" s="205" t="str">
        <f>IF(AK31=$D31,#REF!,"-")</f>
        <v>-</v>
      </c>
      <c r="AM31" s="211" t="s">
        <v>36</v>
      </c>
      <c r="AN31" s="205">
        <f>IF(AM31=$D31,Trevor!F30,"-")</f>
        <v>16</v>
      </c>
      <c r="AO31" s="214" t="s">
        <v>36</v>
      </c>
      <c r="AP31" s="205">
        <f>IF(AO31=D31,'Blake K.'!F30,"-")</f>
        <v>23</v>
      </c>
      <c r="AQ31" s="211" t="s">
        <v>70</v>
      </c>
      <c r="AR31" s="205" t="str">
        <f>IF(AQ31=$D31,Rachel!F30,"-")</f>
        <v>-</v>
      </c>
    </row>
    <row r="32" spans="1:44" x14ac:dyDescent="0.35">
      <c r="A32" s="239"/>
      <c r="B32" s="8" t="s">
        <v>71</v>
      </c>
      <c r="C32" s="8" t="s">
        <v>37</v>
      </c>
      <c r="D32" s="45" t="s">
        <v>37</v>
      </c>
      <c r="E32" s="212" t="s">
        <v>37</v>
      </c>
      <c r="F32" s="204">
        <f>IF(E32=$D32,Tyson!F31,"-")</f>
        <v>15</v>
      </c>
      <c r="G32" s="212" t="s">
        <v>37</v>
      </c>
      <c r="H32" s="204">
        <f>IF(G32=$D32,Austin!F31,"-")</f>
        <v>20</v>
      </c>
      <c r="I32" s="213" t="s">
        <v>37</v>
      </c>
      <c r="J32" s="204">
        <f>IF(I32=$D32,Tom!F31,"-")</f>
        <v>24</v>
      </c>
      <c r="K32" s="213" t="s">
        <v>71</v>
      </c>
      <c r="L32" s="204" t="str">
        <f>IF(K32=$D32,Bob!F31,"-")</f>
        <v>-</v>
      </c>
      <c r="M32" s="212" t="s">
        <v>37</v>
      </c>
      <c r="N32" s="204">
        <f>IF(M32=$D32,Jer!F31,"-")</f>
        <v>29</v>
      </c>
      <c r="O32" s="213" t="s">
        <v>71</v>
      </c>
      <c r="P32" s="204" t="str">
        <f>IF(O32=$D32,Bree!F31,"-")</f>
        <v>-</v>
      </c>
      <c r="Q32" s="212" t="s">
        <v>37</v>
      </c>
      <c r="R32" s="204">
        <f>IF(Q32=$D32,Cecil!F31,"-")</f>
        <v>16</v>
      </c>
      <c r="S32" s="212" t="s">
        <v>37</v>
      </c>
      <c r="T32" s="204">
        <f>IF(S32=$D32,Cody!F31,"-")</f>
        <v>26</v>
      </c>
      <c r="U32" s="212" t="s">
        <v>71</v>
      </c>
      <c r="V32" s="204" t="str">
        <f>IF(U32=$D32,Isaac!F31,"-")</f>
        <v>-</v>
      </c>
      <c r="W32" s="212" t="s">
        <v>37</v>
      </c>
      <c r="X32" s="204">
        <f>IF(W32=$D32,Max!F31,"-")</f>
        <v>4</v>
      </c>
      <c r="Y32" s="212" t="s">
        <v>37</v>
      </c>
      <c r="Z32" s="204">
        <f>IF(Y32=$D32,Walker!F31,"-")</f>
        <v>42</v>
      </c>
      <c r="AA32" s="213" t="s">
        <v>37</v>
      </c>
      <c r="AB32" s="204">
        <f>IF(AA32=$D32,Alan!F31,"-")</f>
        <v>23</v>
      </c>
      <c r="AC32" s="212" t="s">
        <v>37</v>
      </c>
      <c r="AD32" s="204">
        <f>IF(AC32=$D32,Jeremy!F31,"-")</f>
        <v>31</v>
      </c>
      <c r="AE32" s="212" t="s">
        <v>37</v>
      </c>
      <c r="AF32" s="204">
        <f>IF(AE32=$D32,Joe!F31,"-")</f>
        <v>24</v>
      </c>
      <c r="AG32" s="213" t="s">
        <v>37</v>
      </c>
      <c r="AH32" s="204">
        <f>IF(AG32=$D32,Donavin!F31,"-")</f>
        <v>21</v>
      </c>
      <c r="AI32" s="213" t="s">
        <v>37</v>
      </c>
      <c r="AJ32" s="204">
        <f>IF(AI32=$D32,Alex!F31,"-")</f>
        <v>24</v>
      </c>
      <c r="AK32" s="212"/>
      <c r="AL32" s="204" t="str">
        <f>IF(AK32=$D32,#REF!,"-")</f>
        <v>-</v>
      </c>
      <c r="AM32" s="213" t="s">
        <v>71</v>
      </c>
      <c r="AN32" s="204" t="str">
        <f>IF(AM32=$D32,Trevor!F31,"-")</f>
        <v>-</v>
      </c>
      <c r="AO32" s="212" t="s">
        <v>37</v>
      </c>
      <c r="AP32" s="204">
        <f>IF(AO32=D32,'Blake K.'!F31,"-")</f>
        <v>34</v>
      </c>
      <c r="AQ32" s="213" t="s">
        <v>37</v>
      </c>
      <c r="AR32" s="204">
        <f>IF(AQ32=$D32,Rachel!F31,"-")</f>
        <v>36</v>
      </c>
    </row>
    <row r="33" spans="1:44" x14ac:dyDescent="0.35">
      <c r="A33" s="239"/>
      <c r="B33" s="8" t="s">
        <v>72</v>
      </c>
      <c r="C33" s="8" t="s">
        <v>38</v>
      </c>
      <c r="D33" s="45" t="s">
        <v>38</v>
      </c>
      <c r="E33" s="214" t="s">
        <v>38</v>
      </c>
      <c r="F33" s="205">
        <f>IF(E33=$D33,Tyson!F32,"-")</f>
        <v>20</v>
      </c>
      <c r="G33" s="214" t="s">
        <v>38</v>
      </c>
      <c r="H33" s="205">
        <f>IF(G33=$D33,Austin!F32,"-")</f>
        <v>12</v>
      </c>
      <c r="I33" s="211" t="s">
        <v>72</v>
      </c>
      <c r="J33" s="205" t="str">
        <f>IF(I33=$D33,Tom!F32,"-")</f>
        <v>-</v>
      </c>
      <c r="K33" s="211" t="s">
        <v>38</v>
      </c>
      <c r="L33" s="205">
        <f>IF(K33=$D33,Bob!F32,"-")</f>
        <v>4</v>
      </c>
      <c r="M33" s="214" t="s">
        <v>72</v>
      </c>
      <c r="N33" s="205" t="str">
        <f>IF(M33=$D33,Jer!F32,"-")</f>
        <v>-</v>
      </c>
      <c r="O33" s="211" t="s">
        <v>38</v>
      </c>
      <c r="P33" s="205">
        <f>IF(O33=$D33,Bree!F32,"-")</f>
        <v>40</v>
      </c>
      <c r="Q33" s="214" t="s">
        <v>72</v>
      </c>
      <c r="R33" s="205" t="str">
        <f>IF(Q33=$D33,Cecil!F32,"-")</f>
        <v>-</v>
      </c>
      <c r="S33" s="214" t="s">
        <v>72</v>
      </c>
      <c r="T33" s="205" t="str">
        <f>IF(S33=$D33,Cody!F32,"-")</f>
        <v>-</v>
      </c>
      <c r="U33" s="214" t="s">
        <v>72</v>
      </c>
      <c r="V33" s="205" t="str">
        <f>IF(U33=$D33,Isaac!F32,"-")</f>
        <v>-</v>
      </c>
      <c r="W33" s="214" t="s">
        <v>38</v>
      </c>
      <c r="X33" s="205">
        <f>IF(W33=$D33,Max!F32,"-")</f>
        <v>11</v>
      </c>
      <c r="Y33" s="214" t="s">
        <v>38</v>
      </c>
      <c r="Z33" s="205">
        <f>IF(Y33=$D33,Walker!F32,"-")</f>
        <v>12</v>
      </c>
      <c r="AA33" s="211" t="s">
        <v>38</v>
      </c>
      <c r="AB33" s="205">
        <f>IF(AA33=$D33,Alan!F32,"-")</f>
        <v>29</v>
      </c>
      <c r="AC33" s="214" t="s">
        <v>38</v>
      </c>
      <c r="AD33" s="205">
        <f>IF(AC33=$D33,Jeremy!F32,"-")</f>
        <v>2</v>
      </c>
      <c r="AE33" s="214" t="s">
        <v>38</v>
      </c>
      <c r="AF33" s="205">
        <f>IF(AE33=$D33,Joe!F32,"-")</f>
        <v>18</v>
      </c>
      <c r="AG33" s="211" t="s">
        <v>72</v>
      </c>
      <c r="AH33" s="205" t="str">
        <f>IF(AG33=$D33,Donavin!F32,"-")</f>
        <v>-</v>
      </c>
      <c r="AI33" s="211" t="s">
        <v>38</v>
      </c>
      <c r="AJ33" s="205">
        <f>IF(AI33=$D33,Alex!F32,"-")</f>
        <v>18</v>
      </c>
      <c r="AK33" s="214"/>
      <c r="AL33" s="205" t="str">
        <f>IF(AK33=$D33,#REF!,"-")</f>
        <v>-</v>
      </c>
      <c r="AM33" s="211" t="s">
        <v>38</v>
      </c>
      <c r="AN33" s="205">
        <f>IF(AM33=$D33,Trevor!F32,"-")</f>
        <v>18</v>
      </c>
      <c r="AO33" s="214" t="s">
        <v>38</v>
      </c>
      <c r="AP33" s="205">
        <f>IF(AO33=D33,'Blake K.'!F32,"-")</f>
        <v>3</v>
      </c>
      <c r="AQ33" s="211" t="s">
        <v>38</v>
      </c>
      <c r="AR33" s="205">
        <f>IF(AQ33=$D33,Rachel!F32,"-")</f>
        <v>13</v>
      </c>
    </row>
    <row r="34" spans="1:44" x14ac:dyDescent="0.35">
      <c r="A34" s="239"/>
      <c r="B34" s="8" t="s">
        <v>73</v>
      </c>
      <c r="C34" s="8" t="s">
        <v>39</v>
      </c>
      <c r="D34" s="45" t="s">
        <v>73</v>
      </c>
      <c r="E34" s="212" t="s">
        <v>73</v>
      </c>
      <c r="F34" s="204">
        <f>IF(E34=$D34,Tyson!F33,"-")</f>
        <v>24</v>
      </c>
      <c r="G34" s="212" t="s">
        <v>73</v>
      </c>
      <c r="H34" s="204">
        <f>IF(G34=$D34,Austin!F33,"-")</f>
        <v>33</v>
      </c>
      <c r="I34" s="213" t="s">
        <v>73</v>
      </c>
      <c r="J34" s="204">
        <f>IF(I34=$D34,Tom!F33,"-")</f>
        <v>39</v>
      </c>
      <c r="K34" s="213" t="s">
        <v>73</v>
      </c>
      <c r="L34" s="204">
        <f>IF(K34=$D34,Bob!F33,"-")</f>
        <v>31</v>
      </c>
      <c r="M34" s="212" t="s">
        <v>73</v>
      </c>
      <c r="N34" s="204">
        <f>IF(M34=$D34,Jer!F33,"-")</f>
        <v>30</v>
      </c>
      <c r="O34" s="213" t="s">
        <v>73</v>
      </c>
      <c r="P34" s="204">
        <f>IF(O34=$D34,Bree!F33,"-")</f>
        <v>18</v>
      </c>
      <c r="Q34" s="212" t="s">
        <v>73</v>
      </c>
      <c r="R34" s="204">
        <f>IF(Q34=$D34,Cecil!F33,"-")</f>
        <v>29</v>
      </c>
      <c r="S34" s="212" t="s">
        <v>73</v>
      </c>
      <c r="T34" s="204">
        <f>IF(S34=$D34,Cody!F33,"-")</f>
        <v>19</v>
      </c>
      <c r="U34" s="212" t="s">
        <v>73</v>
      </c>
      <c r="V34" s="204">
        <f>IF(U34=$D34,Isaac!F33,"-")</f>
        <v>38</v>
      </c>
      <c r="W34" s="212" t="s">
        <v>73</v>
      </c>
      <c r="X34" s="204">
        <f>IF(W34=$D34,Max!F33,"-")</f>
        <v>41</v>
      </c>
      <c r="Y34" s="212" t="s">
        <v>73</v>
      </c>
      <c r="Z34" s="204">
        <f>IF(Y34=$D34,Walker!F33,"-")</f>
        <v>40</v>
      </c>
      <c r="AA34" s="213" t="s">
        <v>73</v>
      </c>
      <c r="AB34" s="204">
        <f>IF(AA34=$D34,Alan!F33,"-")</f>
        <v>34</v>
      </c>
      <c r="AC34" s="212" t="s">
        <v>73</v>
      </c>
      <c r="AD34" s="204">
        <f>IF(AC34=$D34,Jeremy!F33,"-")</f>
        <v>41</v>
      </c>
      <c r="AE34" s="212" t="s">
        <v>73</v>
      </c>
      <c r="AF34" s="204">
        <f>IF(AE34=$D34,Joe!F33,"-")</f>
        <v>20</v>
      </c>
      <c r="AG34" s="213" t="s">
        <v>73</v>
      </c>
      <c r="AH34" s="204">
        <f>IF(AG34=$D34,Donavin!F33,"-")</f>
        <v>38</v>
      </c>
      <c r="AI34" s="213" t="s">
        <v>73</v>
      </c>
      <c r="AJ34" s="204">
        <f>IF(AI34=$D34,Alex!F33,"-")</f>
        <v>39</v>
      </c>
      <c r="AK34" s="212"/>
      <c r="AL34" s="204" t="str">
        <f>IF(AK34=$D34,#REF!,"-")</f>
        <v>-</v>
      </c>
      <c r="AM34" s="213" t="s">
        <v>39</v>
      </c>
      <c r="AN34" s="204" t="str">
        <f>IF(AM34=$D34,Trevor!F33,"-")</f>
        <v>-</v>
      </c>
      <c r="AO34" s="212" t="s">
        <v>73</v>
      </c>
      <c r="AP34" s="204">
        <f>IF(AO34=D34,'Blake K.'!F33,"-")</f>
        <v>32</v>
      </c>
      <c r="AQ34" s="213" t="s">
        <v>73</v>
      </c>
      <c r="AR34" s="204">
        <f>IF(AQ34=$D34,Rachel!F33,"-")</f>
        <v>31</v>
      </c>
    </row>
    <row r="35" spans="1:44" x14ac:dyDescent="0.35">
      <c r="A35" s="239"/>
      <c r="B35" s="8" t="s">
        <v>96</v>
      </c>
      <c r="C35" s="8" t="s">
        <v>40</v>
      </c>
      <c r="D35" s="45" t="s">
        <v>96</v>
      </c>
      <c r="E35" s="214" t="s">
        <v>40</v>
      </c>
      <c r="F35" s="205" t="str">
        <f>IF(E35=$D35,Tyson!F34,"-")</f>
        <v>-</v>
      </c>
      <c r="G35" s="214" t="s">
        <v>40</v>
      </c>
      <c r="H35" s="205" t="str">
        <f>IF(G35=$D35,Austin!F34,"-")</f>
        <v>-</v>
      </c>
      <c r="I35" s="211" t="s">
        <v>40</v>
      </c>
      <c r="J35" s="205" t="str">
        <f>IF(I35=$D35,Tom!F34,"-")</f>
        <v>-</v>
      </c>
      <c r="K35" s="211" t="s">
        <v>40</v>
      </c>
      <c r="L35" s="205" t="str">
        <f>IF(K35=$D35,Bob!F34,"-")</f>
        <v>-</v>
      </c>
      <c r="M35" s="214" t="s">
        <v>40</v>
      </c>
      <c r="N35" s="205" t="str">
        <f>IF(M35=$D35,Jer!F34,"-")</f>
        <v>-</v>
      </c>
      <c r="O35" s="211" t="s">
        <v>40</v>
      </c>
      <c r="P35" s="205" t="str">
        <f>IF(O35=$D35,Bree!F34,"-")</f>
        <v>-</v>
      </c>
      <c r="Q35" s="214" t="s">
        <v>40</v>
      </c>
      <c r="R35" s="205" t="str">
        <f>IF(Q35=$D35,Cecil!F34,"-")</f>
        <v>-</v>
      </c>
      <c r="S35" s="214" t="s">
        <v>40</v>
      </c>
      <c r="T35" s="205" t="str">
        <f>IF(S35=$D35,Cody!F34,"-")</f>
        <v>-</v>
      </c>
      <c r="U35" s="214" t="s">
        <v>40</v>
      </c>
      <c r="V35" s="205" t="str">
        <f>IF(U35=$D35,Isaac!F34,"-")</f>
        <v>-</v>
      </c>
      <c r="W35" s="214" t="s">
        <v>40</v>
      </c>
      <c r="X35" s="205" t="str">
        <f>IF(W35=$D35,Max!F34,"-")</f>
        <v>-</v>
      </c>
      <c r="Y35" s="214" t="s">
        <v>40</v>
      </c>
      <c r="Z35" s="205" t="str">
        <f>IF(Y35=$D35,Walker!F34,"-")</f>
        <v>-</v>
      </c>
      <c r="AA35" s="211" t="s">
        <v>40</v>
      </c>
      <c r="AB35" s="205" t="str">
        <f>IF(AA35=$D35,Alan!F34,"-")</f>
        <v>-</v>
      </c>
      <c r="AC35" s="214" t="s">
        <v>40</v>
      </c>
      <c r="AD35" s="205" t="str">
        <f>IF(AC35=$D35,Jeremy!F34,"-")</f>
        <v>-</v>
      </c>
      <c r="AE35" s="214" t="s">
        <v>40</v>
      </c>
      <c r="AF35" s="205" t="str">
        <f>IF(AE35=$D35,Joe!F34,"-")</f>
        <v>-</v>
      </c>
      <c r="AG35" s="211" t="s">
        <v>40</v>
      </c>
      <c r="AH35" s="205" t="str">
        <f>IF(AG35=$D35,Donavin!F34,"-")</f>
        <v>-</v>
      </c>
      <c r="AI35" s="211" t="s">
        <v>40</v>
      </c>
      <c r="AJ35" s="205" t="str">
        <f>IF(AI35=$D35,Alex!F34,"-")</f>
        <v>-</v>
      </c>
      <c r="AK35" s="214"/>
      <c r="AL35" s="205" t="str">
        <f>IF(AK35=$D35,#REF!,"-")</f>
        <v>-</v>
      </c>
      <c r="AM35" s="211" t="s">
        <v>40</v>
      </c>
      <c r="AN35" s="205" t="str">
        <f>IF(AM35=$D35,Trevor!F34,"-")</f>
        <v>-</v>
      </c>
      <c r="AO35" s="214" t="s">
        <v>40</v>
      </c>
      <c r="AP35" s="205" t="str">
        <f>IF(AO35=D35,'Blake K.'!F34,"-")</f>
        <v>-</v>
      </c>
      <c r="AQ35" s="211" t="s">
        <v>40</v>
      </c>
      <c r="AR35" s="205" t="str">
        <f>IF(AQ35=$D35,Rachel!F34,"-")</f>
        <v>-</v>
      </c>
    </row>
    <row r="36" spans="1:44" x14ac:dyDescent="0.35">
      <c r="A36" s="239"/>
      <c r="B36" s="8" t="s">
        <v>84</v>
      </c>
      <c r="C36" s="8" t="s">
        <v>41</v>
      </c>
      <c r="D36" s="45" t="s">
        <v>84</v>
      </c>
      <c r="E36" s="212" t="s">
        <v>41</v>
      </c>
      <c r="F36" s="204" t="str">
        <f>IF(E36=$D36,Tyson!F35,"-")</f>
        <v>-</v>
      </c>
      <c r="G36" s="212" t="s">
        <v>41</v>
      </c>
      <c r="H36" s="204" t="str">
        <f>IF(G36=$D36,Austin!F35,"-")</f>
        <v>-</v>
      </c>
      <c r="I36" s="213" t="s">
        <v>84</v>
      </c>
      <c r="J36" s="204">
        <f>IF(I36=$D36,Tom!F35,"-")</f>
        <v>16</v>
      </c>
      <c r="K36" s="213" t="s">
        <v>41</v>
      </c>
      <c r="L36" s="204" t="str">
        <f>IF(K36=$D36,Bob!F35,"-")</f>
        <v>-</v>
      </c>
      <c r="M36" s="212" t="s">
        <v>41</v>
      </c>
      <c r="N36" s="204" t="str">
        <f>IF(M36=$D36,Jer!F35,"-")</f>
        <v>-</v>
      </c>
      <c r="O36" s="213" t="s">
        <v>41</v>
      </c>
      <c r="P36" s="204" t="str">
        <f>IF(O36=$D36,Bree!F35,"-")</f>
        <v>-</v>
      </c>
      <c r="Q36" s="212" t="s">
        <v>84</v>
      </c>
      <c r="R36" s="204">
        <f>IF(Q36=$D36,Cecil!F35,"-")</f>
        <v>3</v>
      </c>
      <c r="S36" s="212" t="s">
        <v>41</v>
      </c>
      <c r="T36" s="204" t="str">
        <f>IF(S36=$D36,Cody!F35,"-")</f>
        <v>-</v>
      </c>
      <c r="U36" s="212" t="s">
        <v>41</v>
      </c>
      <c r="V36" s="204" t="str">
        <f>IF(U36=$D36,Isaac!F35,"-")</f>
        <v>-</v>
      </c>
      <c r="W36" s="212" t="s">
        <v>41</v>
      </c>
      <c r="X36" s="204" t="str">
        <f>IF(W36=$D36,Max!F35,"-")</f>
        <v>-</v>
      </c>
      <c r="Y36" s="212" t="s">
        <v>41</v>
      </c>
      <c r="Z36" s="204" t="str">
        <f>IF(Y36=$D36,Walker!F35,"-")</f>
        <v>-</v>
      </c>
      <c r="AA36" s="213" t="s">
        <v>84</v>
      </c>
      <c r="AB36" s="204">
        <f>IF(AA36=$D36,Alan!F35,"-")</f>
        <v>32</v>
      </c>
      <c r="AC36" s="212" t="s">
        <v>84</v>
      </c>
      <c r="AD36" s="204">
        <f>IF(AC36=$D36,Jeremy!F35,"-")</f>
        <v>9</v>
      </c>
      <c r="AE36" s="212" t="s">
        <v>41</v>
      </c>
      <c r="AF36" s="204" t="str">
        <f>IF(AE36=$D36,Joe!F35,"-")</f>
        <v>-</v>
      </c>
      <c r="AG36" s="213" t="s">
        <v>84</v>
      </c>
      <c r="AH36" s="204">
        <f>IF(AG36=$D36,Donavin!F35,"-")</f>
        <v>2</v>
      </c>
      <c r="AI36" s="213" t="s">
        <v>84</v>
      </c>
      <c r="AJ36" s="204">
        <f>IF(AI36=$D36,Alex!F35,"-")</f>
        <v>16</v>
      </c>
      <c r="AK36" s="212"/>
      <c r="AL36" s="204" t="str">
        <f>IF(AK36=$D36,#REF!,"-")</f>
        <v>-</v>
      </c>
      <c r="AM36" s="213" t="s">
        <v>84</v>
      </c>
      <c r="AN36" s="204">
        <f>IF(AM36=$D36,Trevor!F35,"-")</f>
        <v>27</v>
      </c>
      <c r="AO36" s="212" t="s">
        <v>41</v>
      </c>
      <c r="AP36" s="204" t="str">
        <f>IF(AO36=D36,'Blake K.'!F35,"-")</f>
        <v>-</v>
      </c>
      <c r="AQ36" s="213" t="s">
        <v>84</v>
      </c>
      <c r="AR36" s="204">
        <f>IF(AQ36=$D36,Rachel!F35,"-")</f>
        <v>10</v>
      </c>
    </row>
    <row r="37" spans="1:44" x14ac:dyDescent="0.35">
      <c r="A37" s="239"/>
      <c r="B37" s="8" t="s">
        <v>74</v>
      </c>
      <c r="C37" s="8" t="s">
        <v>42</v>
      </c>
      <c r="D37" s="45" t="s">
        <v>74</v>
      </c>
      <c r="E37" s="214" t="s">
        <v>74</v>
      </c>
      <c r="F37" s="205">
        <f>IF(E37=$D37,Tyson!F36,"-")</f>
        <v>8</v>
      </c>
      <c r="G37" s="214" t="s">
        <v>42</v>
      </c>
      <c r="H37" s="205" t="str">
        <f>IF(G37=$D37,Austin!F36,"-")</f>
        <v>-</v>
      </c>
      <c r="I37" s="211" t="s">
        <v>74</v>
      </c>
      <c r="J37" s="205">
        <f>IF(I37=$D37,Tom!F36,"-")</f>
        <v>10</v>
      </c>
      <c r="K37" s="211" t="s">
        <v>42</v>
      </c>
      <c r="L37" s="205" t="str">
        <f>IF(K37=$D37,Bob!F36,"-")</f>
        <v>-</v>
      </c>
      <c r="M37" s="214" t="s">
        <v>42</v>
      </c>
      <c r="N37" s="205" t="str">
        <f>IF(M37=$D37,Jer!F36,"-")</f>
        <v>-</v>
      </c>
      <c r="O37" s="211" t="s">
        <v>74</v>
      </c>
      <c r="P37" s="205">
        <f>IF(O37=$D37,Bree!F36,"-")</f>
        <v>13</v>
      </c>
      <c r="Q37" s="214" t="s">
        <v>74</v>
      </c>
      <c r="R37" s="205">
        <f>IF(Q37=$D37,Cecil!F36,"-")</f>
        <v>26</v>
      </c>
      <c r="S37" s="214" t="s">
        <v>74</v>
      </c>
      <c r="T37" s="205">
        <f>IF(S37=$D37,Cody!F36,"-")</f>
        <v>1</v>
      </c>
      <c r="U37" s="214" t="s">
        <v>74</v>
      </c>
      <c r="V37" s="205">
        <f>IF(U37=$D37,Isaac!F36,"-")</f>
        <v>31</v>
      </c>
      <c r="W37" s="214" t="s">
        <v>42</v>
      </c>
      <c r="X37" s="205" t="str">
        <f>IF(W37=$D37,Max!F36,"-")</f>
        <v>-</v>
      </c>
      <c r="Y37" s="214" t="s">
        <v>74</v>
      </c>
      <c r="Z37" s="205">
        <f>IF(Y37=$D37,Walker!F36,"-")</f>
        <v>7</v>
      </c>
      <c r="AA37" s="211" t="s">
        <v>74</v>
      </c>
      <c r="AB37" s="205">
        <f>IF(AA37=$D37,Alan!F36,"-")</f>
        <v>27</v>
      </c>
      <c r="AC37" s="214" t="s">
        <v>42</v>
      </c>
      <c r="AD37" s="205" t="str">
        <f>IF(AC37=$D37,Jeremy!F36,"-")</f>
        <v>-</v>
      </c>
      <c r="AE37" s="214" t="s">
        <v>74</v>
      </c>
      <c r="AF37" s="205">
        <f>IF(AE37=$D37,Joe!F36,"-")</f>
        <v>26</v>
      </c>
      <c r="AG37" s="211" t="s">
        <v>74</v>
      </c>
      <c r="AH37" s="205">
        <f>IF(AG37=$D37,Donavin!F36,"-")</f>
        <v>20</v>
      </c>
      <c r="AI37" s="211" t="s">
        <v>74</v>
      </c>
      <c r="AJ37" s="205">
        <f>IF(AI37=$D37,Alex!F36,"-")</f>
        <v>14</v>
      </c>
      <c r="AK37" s="214"/>
      <c r="AL37" s="205" t="str">
        <f>IF(AK37=$D37,#REF!,"-")</f>
        <v>-</v>
      </c>
      <c r="AM37" s="211" t="s">
        <v>42</v>
      </c>
      <c r="AN37" s="205" t="str">
        <f>IF(AM37=$D37,Trevor!F36,"-")</f>
        <v>-</v>
      </c>
      <c r="AO37" s="214" t="s">
        <v>74</v>
      </c>
      <c r="AP37" s="205">
        <f>IF(AO37=D37,'Blake K.'!F36,"-")</f>
        <v>16</v>
      </c>
      <c r="AQ37" s="211" t="s">
        <v>74</v>
      </c>
      <c r="AR37" s="205">
        <f>IF(AQ37=$D37,Rachel!F36,"-")</f>
        <v>18</v>
      </c>
    </row>
    <row r="38" spans="1:44" x14ac:dyDescent="0.35">
      <c r="A38" s="239"/>
      <c r="B38" s="8" t="s">
        <v>75</v>
      </c>
      <c r="C38" s="8" t="s">
        <v>43</v>
      </c>
      <c r="D38" s="45" t="s">
        <v>43</v>
      </c>
      <c r="E38" s="212" t="s">
        <v>43</v>
      </c>
      <c r="F38" s="204">
        <f>IF(E38=$D38,Tyson!F37,"-")</f>
        <v>42</v>
      </c>
      <c r="G38" s="212" t="s">
        <v>43</v>
      </c>
      <c r="H38" s="204">
        <f>IF(G38=$D38,Austin!F37,"-")</f>
        <v>39</v>
      </c>
      <c r="I38" s="213" t="s">
        <v>43</v>
      </c>
      <c r="J38" s="204">
        <f>IF(I38=$D38,Tom!F37,"-")</f>
        <v>41</v>
      </c>
      <c r="K38" s="213" t="s">
        <v>43</v>
      </c>
      <c r="L38" s="204">
        <f>IF(K38=$D38,Bob!F37,"-")</f>
        <v>42</v>
      </c>
      <c r="M38" s="212" t="s">
        <v>43</v>
      </c>
      <c r="N38" s="204">
        <f>IF(M38=$D38,Jer!F37,"-")</f>
        <v>42</v>
      </c>
      <c r="O38" s="213" t="s">
        <v>43</v>
      </c>
      <c r="P38" s="204">
        <f>IF(O38=$D38,Bree!F37,"-")</f>
        <v>39</v>
      </c>
      <c r="Q38" s="212" t="s">
        <v>43</v>
      </c>
      <c r="R38" s="204">
        <f>IF(Q38=$D38,Cecil!F37,"-")</f>
        <v>42</v>
      </c>
      <c r="S38" s="212" t="s">
        <v>43</v>
      </c>
      <c r="T38" s="204">
        <f>IF(S38=$D38,Cody!F37,"-")</f>
        <v>40</v>
      </c>
      <c r="U38" s="212" t="s">
        <v>43</v>
      </c>
      <c r="V38" s="204">
        <f>IF(U38=$D38,Isaac!F37,"-")</f>
        <v>30</v>
      </c>
      <c r="W38" s="212" t="s">
        <v>43</v>
      </c>
      <c r="X38" s="204">
        <f>IF(W38=$D38,Max!F37,"-")</f>
        <v>38</v>
      </c>
      <c r="Y38" s="212" t="s">
        <v>43</v>
      </c>
      <c r="Z38" s="204">
        <f>IF(Y38=$D38,Walker!F37,"-")</f>
        <v>41</v>
      </c>
      <c r="AA38" s="213" t="s">
        <v>43</v>
      </c>
      <c r="AB38" s="204">
        <f>IF(AA38=$D38,Alan!F37,"-")</f>
        <v>41</v>
      </c>
      <c r="AC38" s="212" t="s">
        <v>43</v>
      </c>
      <c r="AD38" s="204">
        <f>IF(AC38=$D38,Jeremy!F37,"-")</f>
        <v>42</v>
      </c>
      <c r="AE38" s="212" t="s">
        <v>43</v>
      </c>
      <c r="AF38" s="204">
        <f>IF(AE38=$D38,Joe!F37,"-")</f>
        <v>27</v>
      </c>
      <c r="AG38" s="213" t="s">
        <v>43</v>
      </c>
      <c r="AH38" s="204">
        <f>IF(AG38=$D38,Donavin!F37,"-")</f>
        <v>37</v>
      </c>
      <c r="AI38" s="213" t="s">
        <v>43</v>
      </c>
      <c r="AJ38" s="204">
        <f>IF(AI38=$D38,Alex!F37,"-")</f>
        <v>42</v>
      </c>
      <c r="AK38" s="212"/>
      <c r="AL38" s="204" t="str">
        <f>IF(AK38=$D38,#REF!,"-")</f>
        <v>-</v>
      </c>
      <c r="AM38" s="213" t="s">
        <v>43</v>
      </c>
      <c r="AN38" s="204">
        <f>IF(AM38=$D38,Trevor!F37,"-")</f>
        <v>22</v>
      </c>
      <c r="AO38" s="212" t="s">
        <v>43</v>
      </c>
      <c r="AP38" s="204">
        <f>IF(AO38=D38,'Blake K.'!F37,"-")</f>
        <v>33</v>
      </c>
      <c r="AQ38" s="213" t="s">
        <v>43</v>
      </c>
      <c r="AR38" s="204">
        <f>IF(AQ38=$D38,Rachel!F37,"-")</f>
        <v>42</v>
      </c>
    </row>
    <row r="39" spans="1:44" x14ac:dyDescent="0.35">
      <c r="A39" s="239"/>
      <c r="B39" s="8" t="s">
        <v>97</v>
      </c>
      <c r="C39" s="8" t="s">
        <v>44</v>
      </c>
      <c r="D39" s="45" t="s">
        <v>44</v>
      </c>
      <c r="E39" s="214" t="s">
        <v>97</v>
      </c>
      <c r="F39" s="205" t="str">
        <f>IF(E39=$D39,Tyson!F38,"-")</f>
        <v>-</v>
      </c>
      <c r="G39" s="214" t="s">
        <v>97</v>
      </c>
      <c r="H39" s="205" t="str">
        <f>IF(G39=$D39,Austin!F38,"-")</f>
        <v>-</v>
      </c>
      <c r="I39" s="211" t="s">
        <v>97</v>
      </c>
      <c r="J39" s="205" t="str">
        <f>IF(I39=$D39,Tom!F38,"-")</f>
        <v>-</v>
      </c>
      <c r="K39" s="211" t="s">
        <v>44</v>
      </c>
      <c r="L39" s="205">
        <f>IF(K39=$D39,Bob!F38,"-")</f>
        <v>3</v>
      </c>
      <c r="M39" s="214" t="s">
        <v>44</v>
      </c>
      <c r="N39" s="205">
        <f>IF(M39=$D39,Jer!F38,"-")</f>
        <v>24</v>
      </c>
      <c r="O39" s="211" t="s">
        <v>97</v>
      </c>
      <c r="P39" s="205" t="str">
        <f>IF(O39=$D39,Bree!F38,"-")</f>
        <v>-</v>
      </c>
      <c r="Q39" s="214" t="s">
        <v>97</v>
      </c>
      <c r="R39" s="205" t="str">
        <f>IF(Q39=$D39,Cecil!F38,"-")</f>
        <v>-</v>
      </c>
      <c r="S39" s="214" t="s">
        <v>44</v>
      </c>
      <c r="T39" s="205">
        <f>IF(S39=$D39,Cody!F38,"-")</f>
        <v>3</v>
      </c>
      <c r="U39" s="214" t="s">
        <v>97</v>
      </c>
      <c r="V39" s="205" t="str">
        <f>IF(U39=$D39,Isaac!F38,"-")</f>
        <v>-</v>
      </c>
      <c r="W39" s="214" t="s">
        <v>97</v>
      </c>
      <c r="X39" s="205" t="str">
        <f>IF(W39=$D39,Max!F38,"-")</f>
        <v>-</v>
      </c>
      <c r="Y39" s="214" t="s">
        <v>97</v>
      </c>
      <c r="Z39" s="205" t="str">
        <f>IF(Y39=$D39,Walker!F38,"-")</f>
        <v>-</v>
      </c>
      <c r="AA39" s="211" t="s">
        <v>44</v>
      </c>
      <c r="AB39" s="205">
        <f>IF(AA39=$D39,Alan!F38,"-")</f>
        <v>28</v>
      </c>
      <c r="AC39" s="214" t="s">
        <v>44</v>
      </c>
      <c r="AD39" s="205">
        <f>IF(AC39=$D39,Jeremy!F38,"-")</f>
        <v>1</v>
      </c>
      <c r="AE39" s="214" t="s">
        <v>97</v>
      </c>
      <c r="AF39" s="205" t="str">
        <f>IF(AE39=$D39,Joe!F38,"-")</f>
        <v>-</v>
      </c>
      <c r="AG39" s="211" t="s">
        <v>97</v>
      </c>
      <c r="AH39" s="205" t="str">
        <f>IF(AG39=$D39,Donavin!F38,"-")</f>
        <v>-</v>
      </c>
      <c r="AI39" s="211" t="s">
        <v>44</v>
      </c>
      <c r="AJ39" s="205">
        <f>IF(AI39=$D39,Alex!F38,"-")</f>
        <v>2</v>
      </c>
      <c r="AK39" s="214"/>
      <c r="AL39" s="205" t="str">
        <f>IF(AK39=$D39,#REF!,"-")</f>
        <v>-</v>
      </c>
      <c r="AM39" s="211" t="s">
        <v>44</v>
      </c>
      <c r="AN39" s="205">
        <f>IF(AM39=$D39,Trevor!F38,"-")</f>
        <v>21</v>
      </c>
      <c r="AO39" s="214" t="s">
        <v>44</v>
      </c>
      <c r="AP39" s="205">
        <f>IF(AO39=D39,'Blake K.'!F38,"-")</f>
        <v>6</v>
      </c>
      <c r="AQ39" s="211" t="s">
        <v>44</v>
      </c>
      <c r="AR39" s="205">
        <f>IF(AQ39=$D39,Rachel!F38,"-")</f>
        <v>3</v>
      </c>
    </row>
    <row r="40" spans="1:44" x14ac:dyDescent="0.35">
      <c r="A40" s="239"/>
      <c r="B40" s="8" t="s">
        <v>10</v>
      </c>
      <c r="C40" s="8" t="s">
        <v>45</v>
      </c>
      <c r="D40" s="45" t="s">
        <v>10</v>
      </c>
      <c r="E40" s="212" t="s">
        <v>10</v>
      </c>
      <c r="F40" s="204">
        <f>IF(E40=$D40,Tyson!F39,"-")</f>
        <v>12</v>
      </c>
      <c r="G40" s="212" t="s">
        <v>45</v>
      </c>
      <c r="H40" s="204" t="str">
        <f>IF(G40=$D40,Austin!F39,"-")</f>
        <v>-</v>
      </c>
      <c r="I40" s="213" t="s">
        <v>45</v>
      </c>
      <c r="J40" s="204" t="str">
        <f>IF(I40=$D40,Tom!F39,"-")</f>
        <v>-</v>
      </c>
      <c r="K40" s="213" t="s">
        <v>10</v>
      </c>
      <c r="L40" s="204">
        <f>IF(K40=$D40,Bob!F39,"-")</f>
        <v>11</v>
      </c>
      <c r="M40" s="212" t="s">
        <v>10</v>
      </c>
      <c r="N40" s="204">
        <f>IF(M40=$D40,Jer!F39,"-")</f>
        <v>23</v>
      </c>
      <c r="O40" s="213" t="s">
        <v>10</v>
      </c>
      <c r="P40" s="204">
        <f>IF(O40=$D40,Bree!F39,"-")</f>
        <v>15</v>
      </c>
      <c r="Q40" s="212" t="s">
        <v>10</v>
      </c>
      <c r="R40" s="204">
        <f>IF(Q40=$D40,Cecil!F39,"-")</f>
        <v>20</v>
      </c>
      <c r="S40" s="212" t="s">
        <v>10</v>
      </c>
      <c r="T40" s="204">
        <f>IF(S40=$D40,Cody!F39,"-")</f>
        <v>11</v>
      </c>
      <c r="U40" s="212" t="s">
        <v>10</v>
      </c>
      <c r="V40" s="204">
        <f>IF(U40=$D40,Isaac!F39,"-")</f>
        <v>18</v>
      </c>
      <c r="W40" s="212" t="s">
        <v>10</v>
      </c>
      <c r="X40" s="204">
        <f>IF(W40=$D40,Max!F39,"-")</f>
        <v>17</v>
      </c>
      <c r="Y40" s="212" t="s">
        <v>10</v>
      </c>
      <c r="Z40" s="204">
        <f>IF(Y40=$D40,Walker!F39,"-")</f>
        <v>13</v>
      </c>
      <c r="AA40" s="213" t="s">
        <v>45</v>
      </c>
      <c r="AB40" s="204" t="str">
        <f>IF(AA40=$D40,Alan!F39,"-")</f>
        <v>-</v>
      </c>
      <c r="AC40" s="212" t="s">
        <v>10</v>
      </c>
      <c r="AD40" s="204">
        <f>IF(AC40=$D40,Jeremy!F39,"-")</f>
        <v>21</v>
      </c>
      <c r="AE40" s="212" t="s">
        <v>10</v>
      </c>
      <c r="AF40" s="204">
        <f>IF(AE40=$D40,Joe!F39,"-")</f>
        <v>16</v>
      </c>
      <c r="AG40" s="213" t="s">
        <v>45</v>
      </c>
      <c r="AH40" s="204" t="str">
        <f>IF(AG40=$D40,Donavin!F39,"-")</f>
        <v>-</v>
      </c>
      <c r="AI40" s="213" t="s">
        <v>10</v>
      </c>
      <c r="AJ40" s="204">
        <f>IF(AI40=$D40,Alex!F39,"-")</f>
        <v>9</v>
      </c>
      <c r="AK40" s="212"/>
      <c r="AL40" s="204" t="str">
        <f>IF(AK40=$D40,#REF!,"-")</f>
        <v>-</v>
      </c>
      <c r="AM40" s="213" t="s">
        <v>45</v>
      </c>
      <c r="AN40" s="204" t="str">
        <f>IF(AM40=$D40,Trevor!F39,"-")</f>
        <v>-</v>
      </c>
      <c r="AO40" s="212" t="s">
        <v>10</v>
      </c>
      <c r="AP40" s="204">
        <f>IF(AO40=D40,'Blake K.'!F39,"-")</f>
        <v>12</v>
      </c>
      <c r="AQ40" s="213" t="s">
        <v>45</v>
      </c>
      <c r="AR40" s="204" t="str">
        <f>IF(AQ40=$D40,Rachel!F39,"-")</f>
        <v>-</v>
      </c>
    </row>
    <row r="41" spans="1:44" x14ac:dyDescent="0.35">
      <c r="A41" s="239"/>
      <c r="B41" s="8" t="s">
        <v>76</v>
      </c>
      <c r="C41" s="8" t="s">
        <v>46</v>
      </c>
      <c r="D41" s="45" t="s">
        <v>46</v>
      </c>
      <c r="E41" s="214" t="s">
        <v>46</v>
      </c>
      <c r="F41" s="205">
        <f>IF(E41=$D41,Tyson!F40,"-")</f>
        <v>35</v>
      </c>
      <c r="G41" s="214" t="s">
        <v>46</v>
      </c>
      <c r="H41" s="205">
        <f>IF(G41=$D41,Austin!F40,"-")</f>
        <v>41</v>
      </c>
      <c r="I41" s="215" t="s">
        <v>46</v>
      </c>
      <c r="J41" s="205">
        <f>IF(I41=$D41,Tom!F40,"-")</f>
        <v>31</v>
      </c>
      <c r="K41" s="215" t="s">
        <v>46</v>
      </c>
      <c r="L41" s="205">
        <f>IF(K41=$D41,Bob!F40,"-")</f>
        <v>30</v>
      </c>
      <c r="M41" s="214" t="s">
        <v>76</v>
      </c>
      <c r="N41" s="205" t="str">
        <f>IF(M41=$D41,Jer!F40,"-")</f>
        <v>-</v>
      </c>
      <c r="O41" s="215" t="s">
        <v>46</v>
      </c>
      <c r="P41" s="205">
        <f>IF(O41=$D41,Bree!F40,"-")</f>
        <v>31</v>
      </c>
      <c r="Q41" s="214" t="s">
        <v>46</v>
      </c>
      <c r="R41" s="205">
        <f>IF(Q41=$D41,Cecil!F40,"-")</f>
        <v>35</v>
      </c>
      <c r="S41" s="214" t="s">
        <v>46</v>
      </c>
      <c r="T41" s="205">
        <f>IF(S41=$D41,Cody!F40,"-")</f>
        <v>39</v>
      </c>
      <c r="U41" s="214" t="s">
        <v>46</v>
      </c>
      <c r="V41" s="205">
        <f>IF(U41=$D41,Isaac!F40,"-")</f>
        <v>25</v>
      </c>
      <c r="W41" s="214" t="s">
        <v>46</v>
      </c>
      <c r="X41" s="205">
        <f>IF(W41=$D41,Max!F40,"-")</f>
        <v>24</v>
      </c>
      <c r="Y41" s="214" t="s">
        <v>46</v>
      </c>
      <c r="Z41" s="205">
        <f>IF(Y41=$D41,Walker!F40,"-")</f>
        <v>15</v>
      </c>
      <c r="AA41" s="215" t="s">
        <v>46</v>
      </c>
      <c r="AB41" s="205">
        <f>IF(AA41=$D41,Alan!F40,"-")</f>
        <v>40</v>
      </c>
      <c r="AC41" s="214" t="s">
        <v>46</v>
      </c>
      <c r="AD41" s="205">
        <f>IF(AC41=$D41,Jeremy!F40,"-")</f>
        <v>40</v>
      </c>
      <c r="AE41" s="214" t="s">
        <v>46</v>
      </c>
      <c r="AF41" s="205">
        <f>IF(AE41=$D41,Joe!F40,"-")</f>
        <v>14</v>
      </c>
      <c r="AG41" s="215" t="s">
        <v>46</v>
      </c>
      <c r="AH41" s="205">
        <f>IF(AG41=$D41,Donavin!F40,"-")</f>
        <v>31</v>
      </c>
      <c r="AI41" s="215" t="s">
        <v>46</v>
      </c>
      <c r="AJ41" s="205">
        <f>IF(AI41=$D41,Alex!F40,"-")</f>
        <v>33</v>
      </c>
      <c r="AK41" s="214"/>
      <c r="AL41" s="205" t="str">
        <f>IF(AK41=$D41,#REF!,"-")</f>
        <v>-</v>
      </c>
      <c r="AM41" s="215" t="s">
        <v>46</v>
      </c>
      <c r="AN41" s="205">
        <f>IF(AM41=$D41,Trevor!F40,"-")</f>
        <v>26</v>
      </c>
      <c r="AO41" s="214" t="s">
        <v>46</v>
      </c>
      <c r="AP41" s="205">
        <f>IF(AO41=D41,'Blake K.'!F40,"-")</f>
        <v>11</v>
      </c>
      <c r="AQ41" s="215" t="s">
        <v>46</v>
      </c>
      <c r="AR41" s="205">
        <f>IF(AQ41=$D41,Rachel!F40,"-")</f>
        <v>32</v>
      </c>
    </row>
    <row r="42" spans="1:44" x14ac:dyDescent="0.35">
      <c r="A42" s="239"/>
      <c r="B42" s="8" t="s">
        <v>82</v>
      </c>
      <c r="C42" s="8" t="s">
        <v>83</v>
      </c>
      <c r="D42" s="45" t="s">
        <v>82</v>
      </c>
      <c r="E42" s="212" t="s">
        <v>83</v>
      </c>
      <c r="F42" s="204" t="str">
        <f>IF(E42=$D42,Tyson!F41,"-")</f>
        <v>-</v>
      </c>
      <c r="G42" s="212" t="s">
        <v>83</v>
      </c>
      <c r="H42" s="204" t="str">
        <f>IF(G42=$D42,Austin!F41,"-")</f>
        <v>-</v>
      </c>
      <c r="I42" s="213" t="s">
        <v>82</v>
      </c>
      <c r="J42" s="204">
        <f>IF(I42=$D42,Tom!F41,"-")</f>
        <v>21</v>
      </c>
      <c r="K42" s="213" t="s">
        <v>83</v>
      </c>
      <c r="L42" s="204" t="str">
        <f>IF(K42=$D42,Bob!F41,"-")</f>
        <v>-</v>
      </c>
      <c r="M42" s="212" t="s">
        <v>83</v>
      </c>
      <c r="N42" s="204" t="str">
        <f>IF(M42=$D42,Jer!F41,"-")</f>
        <v>-</v>
      </c>
      <c r="O42" s="213" t="s">
        <v>82</v>
      </c>
      <c r="P42" s="204">
        <f>IF(O42=$D42,Bree!F41,"-")</f>
        <v>17</v>
      </c>
      <c r="Q42" s="212" t="s">
        <v>83</v>
      </c>
      <c r="R42" s="204" t="str">
        <f>IF(Q42=$D42,Cecil!F41,"-")</f>
        <v>-</v>
      </c>
      <c r="S42" s="212" t="s">
        <v>83</v>
      </c>
      <c r="T42" s="204" t="str">
        <f>IF(S42=$D42,Cody!F41,"-")</f>
        <v>-</v>
      </c>
      <c r="U42" s="212" t="s">
        <v>82</v>
      </c>
      <c r="V42" s="204">
        <f>IF(U42=$D42,Isaac!F41,"-")</f>
        <v>23</v>
      </c>
      <c r="W42" s="212" t="s">
        <v>82</v>
      </c>
      <c r="X42" s="204">
        <f>IF(W42=$D42,Max!F41,"-")</f>
        <v>19</v>
      </c>
      <c r="Y42" s="212" t="s">
        <v>82</v>
      </c>
      <c r="Z42" s="204">
        <f>IF(Y42=$D42,Walker!F41,"-")</f>
        <v>22</v>
      </c>
      <c r="AA42" s="213" t="s">
        <v>82</v>
      </c>
      <c r="AB42" s="204">
        <f>IF(AA42=$D42,Alan!F41,"-")</f>
        <v>31</v>
      </c>
      <c r="AC42" s="212" t="s">
        <v>82</v>
      </c>
      <c r="AD42" s="204">
        <f>IF(AC42=$D42,Jeremy!F41,"-")</f>
        <v>33</v>
      </c>
      <c r="AE42" s="212" t="s">
        <v>82</v>
      </c>
      <c r="AF42" s="204">
        <f>IF(AE42=$D42,Joe!F41,"-")</f>
        <v>11</v>
      </c>
      <c r="AG42" s="213" t="s">
        <v>83</v>
      </c>
      <c r="AH42" s="204" t="str">
        <f>IF(AG42=$D42,Donavin!F41,"-")</f>
        <v>-</v>
      </c>
      <c r="AI42" s="213" t="s">
        <v>82</v>
      </c>
      <c r="AJ42" s="204">
        <f>IF(AI42=$D42,Alex!F41,"-")</f>
        <v>35</v>
      </c>
      <c r="AK42" s="212"/>
      <c r="AL42" s="204" t="s">
        <v>9</v>
      </c>
      <c r="AM42" s="213" t="s">
        <v>82</v>
      </c>
      <c r="AN42" s="204">
        <f>IF(AM42=$D42,Trevor!F41,"-")</f>
        <v>28</v>
      </c>
      <c r="AO42" s="212" t="s">
        <v>83</v>
      </c>
      <c r="AP42" s="204" t="str">
        <f>IF(AO42=D42,'Blake K.'!F41,"-")</f>
        <v>-</v>
      </c>
      <c r="AQ42" s="213" t="s">
        <v>82</v>
      </c>
      <c r="AR42" s="204">
        <f>IF(AQ42=$D42,Rachel!F41,"-")</f>
        <v>7</v>
      </c>
    </row>
    <row r="43" spans="1:44" ht="15" thickBot="1" x14ac:dyDescent="0.4">
      <c r="A43" s="240"/>
      <c r="B43" s="25" t="s">
        <v>77</v>
      </c>
      <c r="C43" s="8" t="s">
        <v>47</v>
      </c>
      <c r="D43" s="45" t="s">
        <v>47</v>
      </c>
      <c r="E43" s="221" t="s">
        <v>77</v>
      </c>
      <c r="F43" s="208" t="str">
        <f>IF(E43=$D43,Tyson!F42,"-")</f>
        <v>-</v>
      </c>
      <c r="G43" s="221" t="s">
        <v>47</v>
      </c>
      <c r="H43" s="208">
        <f>IF(G43=$D43,Austin!F42,"-")</f>
        <v>17</v>
      </c>
      <c r="I43" s="222" t="s">
        <v>77</v>
      </c>
      <c r="J43" s="208" t="str">
        <f>IF(I43=$D43,Tom!F42,"-")</f>
        <v>-</v>
      </c>
      <c r="K43" s="222" t="s">
        <v>47</v>
      </c>
      <c r="L43" s="208">
        <f>IF(K43=$D43,Bob!F42,"-")</f>
        <v>41</v>
      </c>
      <c r="M43" s="221" t="s">
        <v>47</v>
      </c>
      <c r="N43" s="208">
        <f>IF(M43=$D43,Jer!F42,"-")</f>
        <v>40</v>
      </c>
      <c r="O43" s="222" t="s">
        <v>47</v>
      </c>
      <c r="P43" s="208">
        <f>IF(O43=$D43,Bree!F42,"-")</f>
        <v>42</v>
      </c>
      <c r="Q43" s="221" t="s">
        <v>47</v>
      </c>
      <c r="R43" s="208">
        <f>IF(Q43=$D43,Cecil!F42,"-")</f>
        <v>25</v>
      </c>
      <c r="S43" s="221" t="s">
        <v>47</v>
      </c>
      <c r="T43" s="208">
        <f>IF(S43=$D43,Cody!F42,"-")</f>
        <v>25</v>
      </c>
      <c r="U43" s="221" t="s">
        <v>77</v>
      </c>
      <c r="V43" s="208" t="str">
        <f>IF(U43=$D43,Isaac!F42,"-")</f>
        <v>-</v>
      </c>
      <c r="W43" s="221" t="s">
        <v>47</v>
      </c>
      <c r="X43" s="208">
        <f>IF(W43=$D43,Max!F42,"-")</f>
        <v>18</v>
      </c>
      <c r="Y43" s="221" t="s">
        <v>47</v>
      </c>
      <c r="Z43" s="208">
        <f>IF(Y43=$D43,Walker!F42,"-")</f>
        <v>33</v>
      </c>
      <c r="AA43" s="222" t="s">
        <v>47</v>
      </c>
      <c r="AB43" s="208">
        <f>IF(AA43=$D43,Alan!F42,"-")</f>
        <v>36</v>
      </c>
      <c r="AC43" s="221" t="s">
        <v>47</v>
      </c>
      <c r="AD43" s="208">
        <f>IF(AC43=$D43,Jeremy!F42,"-")</f>
        <v>15</v>
      </c>
      <c r="AE43" s="221" t="s">
        <v>47</v>
      </c>
      <c r="AF43" s="208">
        <f>IF(AE43=$D43,Joe!F42,"-")</f>
        <v>42</v>
      </c>
      <c r="AG43" s="222" t="s">
        <v>47</v>
      </c>
      <c r="AH43" s="208">
        <f>IF(AG43=$D43,Donavin!F42,"-")</f>
        <v>16</v>
      </c>
      <c r="AI43" s="222" t="s">
        <v>47</v>
      </c>
      <c r="AJ43" s="208">
        <f>IF(AI43=$D43,Alex!F42,"-")</f>
        <v>25</v>
      </c>
      <c r="AK43" s="221"/>
      <c r="AL43" s="208" t="str">
        <f>IF(AK43=$D43,#REF!,"-")</f>
        <v>-</v>
      </c>
      <c r="AM43" s="222" t="s">
        <v>47</v>
      </c>
      <c r="AN43" s="208">
        <f>IF(AM43=$D43,Trevor!F42,"-")</f>
        <v>23</v>
      </c>
      <c r="AO43" s="221" t="s">
        <v>47</v>
      </c>
      <c r="AP43" s="208">
        <f>IF(AO43=D43,'Blake K.'!F42,"-")</f>
        <v>8</v>
      </c>
      <c r="AQ43" s="222" t="s">
        <v>47</v>
      </c>
      <c r="AR43" s="208">
        <f>IF(AQ43=$D43,Rachel!F42,"-")</f>
        <v>30</v>
      </c>
    </row>
    <row r="44" spans="1:44" ht="15" thickBot="1" x14ac:dyDescent="0.4">
      <c r="A44" s="28"/>
      <c r="B44" s="254" t="s">
        <v>11</v>
      </c>
      <c r="C44" s="255"/>
      <c r="D44" s="194" t="s">
        <v>44</v>
      </c>
      <c r="E44" s="223" t="s">
        <v>43</v>
      </c>
      <c r="F44" s="209" t="str">
        <f>IF(E44=$D44,Tyson!F43,"-")</f>
        <v>-</v>
      </c>
      <c r="G44" s="223" t="s">
        <v>43</v>
      </c>
      <c r="H44" s="209" t="str">
        <f>IF(G44=$D44,Austin!F43,"-")</f>
        <v>-</v>
      </c>
      <c r="I44" s="224" t="s">
        <v>43</v>
      </c>
      <c r="J44" s="209" t="str">
        <f>IF(I44=$D44,Tom!F43,"-")</f>
        <v>-</v>
      </c>
      <c r="K44" s="224" t="s">
        <v>43</v>
      </c>
      <c r="L44" s="209" t="str">
        <f>IF(K44=$D44,Bob!F43,"-")</f>
        <v>-</v>
      </c>
      <c r="M44" s="223" t="s">
        <v>43</v>
      </c>
      <c r="N44" s="209" t="str">
        <f>IF(M44=$D44,Jer!F43,"-")</f>
        <v>-</v>
      </c>
      <c r="O44" s="224" t="s">
        <v>43</v>
      </c>
      <c r="P44" s="209" t="str">
        <f>IF(O44=$D44,Bree!F43,"-")</f>
        <v>-</v>
      </c>
      <c r="Q44" s="223" t="s">
        <v>43</v>
      </c>
      <c r="R44" s="209" t="str">
        <f>IF(Q44=$D44,Cecil!F43,"-")</f>
        <v>-</v>
      </c>
      <c r="S44" s="223" t="s">
        <v>43</v>
      </c>
      <c r="T44" s="209" t="str">
        <f>IF(S44=$D44,Cody!F43,"-")</f>
        <v>-</v>
      </c>
      <c r="U44" s="223" t="s">
        <v>43</v>
      </c>
      <c r="V44" s="209" t="str">
        <f>IF(U44=$D44,Isaac!F43,"-")</f>
        <v>-</v>
      </c>
      <c r="W44" s="223" t="s">
        <v>43</v>
      </c>
      <c r="X44" s="209" t="str">
        <f>IF(W44=$D44,Max!F43,"-")</f>
        <v>-</v>
      </c>
      <c r="Y44" s="223" t="s">
        <v>43</v>
      </c>
      <c r="Z44" s="209" t="str">
        <f>IF(Y44=$D44,Walker!F43,"-")</f>
        <v>-</v>
      </c>
      <c r="AA44" s="224" t="s">
        <v>43</v>
      </c>
      <c r="AB44" s="209" t="str">
        <f>IF(AA44=$D44,Alan!F43,"-")</f>
        <v>-</v>
      </c>
      <c r="AC44" s="223" t="s">
        <v>43</v>
      </c>
      <c r="AD44" s="209" t="str">
        <f>IF(AC44=$D44,Jeremy!F43,"-")</f>
        <v>-</v>
      </c>
      <c r="AE44" s="223" t="s">
        <v>43</v>
      </c>
      <c r="AF44" s="209" t="str">
        <f>IF(AE44=$D44,Joe!F43,"-")</f>
        <v>-</v>
      </c>
      <c r="AG44" s="224" t="s">
        <v>43</v>
      </c>
      <c r="AH44" s="209" t="str">
        <f>IF(AG44=$D44,Donavin!F43,"-")</f>
        <v>-</v>
      </c>
      <c r="AI44" s="224" t="s">
        <v>43</v>
      </c>
      <c r="AJ44" s="209" t="str">
        <f>IF(AI44=$D44,Alex!F43,"-")</f>
        <v>-</v>
      </c>
      <c r="AK44" s="223"/>
      <c r="AL44" s="209" t="s">
        <v>9</v>
      </c>
      <c r="AM44" s="224" t="s">
        <v>43</v>
      </c>
      <c r="AN44" s="209" t="str">
        <f>IF(AM44=$D44,Trevor!F43,"-")</f>
        <v>-</v>
      </c>
      <c r="AO44" s="223" t="s">
        <v>43</v>
      </c>
      <c r="AP44" s="209" t="str">
        <f>IF(AO44=D44,'Blake K.'!F43,"-")</f>
        <v>-</v>
      </c>
      <c r="AQ44" s="224" t="s">
        <v>43</v>
      </c>
      <c r="AR44" s="209" t="str">
        <f>IF(AQ44=$D44,Rachel!F43,"-")</f>
        <v>-</v>
      </c>
    </row>
    <row r="45" spans="1:44" ht="15.5" thickTop="1" thickBot="1" x14ac:dyDescent="0.4">
      <c r="A45" s="28"/>
      <c r="B45" s="36"/>
      <c r="C45" s="36"/>
      <c r="D45" s="195" t="s">
        <v>138</v>
      </c>
      <c r="E45" s="249">
        <f>SUM(F3:F44)</f>
        <v>542</v>
      </c>
      <c r="F45" s="250"/>
      <c r="G45" s="249">
        <f>SUM(H3:H44)</f>
        <v>523</v>
      </c>
      <c r="H45" s="250"/>
      <c r="I45" s="249">
        <f>SUM(J3:J44)</f>
        <v>498</v>
      </c>
      <c r="J45" s="250"/>
      <c r="K45" s="249">
        <f>SUM(L3:L44)</f>
        <v>489</v>
      </c>
      <c r="L45" s="250"/>
      <c r="M45" s="249">
        <f>SUM(N3:N44)</f>
        <v>412</v>
      </c>
      <c r="N45" s="250"/>
      <c r="O45" s="249">
        <f>SUM(P3:P44)</f>
        <v>519</v>
      </c>
      <c r="P45" s="250"/>
      <c r="Q45" s="249">
        <f>SUM(R3:R44)</f>
        <v>548</v>
      </c>
      <c r="R45" s="250"/>
      <c r="S45" s="249">
        <f>SUM(T3:T44)</f>
        <v>558</v>
      </c>
      <c r="T45" s="250"/>
      <c r="U45" s="249">
        <f>SUM(V3:V44)</f>
        <v>557</v>
      </c>
      <c r="V45" s="250"/>
      <c r="W45" s="249">
        <f>SUM(X3:X44)</f>
        <v>589</v>
      </c>
      <c r="X45" s="250"/>
      <c r="Y45" s="249">
        <f>SUM(Z3:Z44)</f>
        <v>556</v>
      </c>
      <c r="Z45" s="250"/>
      <c r="AA45" s="249">
        <f>SUM(AB3:AB44)</f>
        <v>584</v>
      </c>
      <c r="AB45" s="250"/>
      <c r="AC45" s="249">
        <f>SUM(AD3:AD44)</f>
        <v>584</v>
      </c>
      <c r="AD45" s="250"/>
      <c r="AE45" s="249">
        <f>SUM(AF3:AF44)</f>
        <v>541</v>
      </c>
      <c r="AF45" s="250"/>
      <c r="AG45" s="249">
        <f>SUM(AH3:AH44)</f>
        <v>578</v>
      </c>
      <c r="AH45" s="250"/>
      <c r="AI45" s="249">
        <f>SUM(AJ3:AJ44)</f>
        <v>604</v>
      </c>
      <c r="AJ45" s="250"/>
      <c r="AK45" s="249">
        <f>SUM(AL3:AL44)</f>
        <v>0</v>
      </c>
      <c r="AL45" s="250"/>
      <c r="AM45" s="249">
        <f>SUM(AN3:AN44)</f>
        <v>427</v>
      </c>
      <c r="AN45" s="250"/>
      <c r="AO45" s="249">
        <f>SUM(AP3:AP44)</f>
        <v>519</v>
      </c>
      <c r="AP45" s="250"/>
      <c r="AQ45" s="249">
        <f>SUM(AR3:AR44)</f>
        <v>529</v>
      </c>
      <c r="AR45" s="250"/>
    </row>
    <row r="46" spans="1:44" ht="15.5" thickTop="1" thickBot="1" x14ac:dyDescent="0.4">
      <c r="A46" s="28"/>
      <c r="B46" s="28"/>
      <c r="C46" s="28"/>
      <c r="D46" s="196" t="s">
        <v>139</v>
      </c>
      <c r="E46" s="244">
        <f>COUNTIF(F3:F44,"&gt;=1")</f>
        <v>24</v>
      </c>
      <c r="F46" s="245"/>
      <c r="G46" s="244">
        <f>COUNTIF(H3:H44,"&gt;=1")</f>
        <v>21</v>
      </c>
      <c r="H46" s="245"/>
      <c r="I46" s="244">
        <f t="shared" ref="I46" si="0">COUNTIF(J3:J44,"&gt;=1")</f>
        <v>21</v>
      </c>
      <c r="J46" s="245"/>
      <c r="K46" s="244">
        <f t="shared" ref="K46" si="1">COUNTIF(L3:L44,"&gt;=1")</f>
        <v>22</v>
      </c>
      <c r="L46" s="245"/>
      <c r="M46" s="244">
        <f t="shared" ref="M46" si="2">COUNTIF(N3:N44,"&gt;=1")</f>
        <v>20</v>
      </c>
      <c r="N46" s="245"/>
      <c r="O46" s="244">
        <f t="shared" ref="O46" si="3">COUNTIF(P3:P44,"&gt;=1")</f>
        <v>21</v>
      </c>
      <c r="P46" s="245"/>
      <c r="Q46" s="244">
        <f t="shared" ref="Q46" si="4">COUNTIF(R3:R44,"&gt;=1")</f>
        <v>24</v>
      </c>
      <c r="R46" s="245"/>
      <c r="S46" s="244">
        <f t="shared" ref="S46" si="5">COUNTIF(T3:T44,"&gt;=1")</f>
        <v>26</v>
      </c>
      <c r="T46" s="245"/>
      <c r="U46" s="244">
        <f t="shared" ref="U46" si="6">COUNTIF(V3:V44,"&gt;=1")</f>
        <v>22</v>
      </c>
      <c r="V46" s="245"/>
      <c r="W46" s="244">
        <f t="shared" ref="W46" si="7">COUNTIF(X3:X44,"&gt;=1")</f>
        <v>24</v>
      </c>
      <c r="X46" s="245"/>
      <c r="Y46" s="244">
        <f t="shared" ref="Y46" si="8">COUNTIF(Z3:Z44,"&gt;=1")</f>
        <v>26</v>
      </c>
      <c r="Z46" s="245"/>
      <c r="AA46" s="244">
        <f t="shared" ref="AA46" si="9">COUNTIF(AB3:AB44,"&gt;=1")</f>
        <v>27</v>
      </c>
      <c r="AB46" s="245"/>
      <c r="AC46" s="244">
        <f t="shared" ref="AC46" si="10">COUNTIF(AD3:AD44,"&gt;=1")</f>
        <v>27</v>
      </c>
      <c r="AD46" s="245"/>
      <c r="AE46" s="244">
        <f t="shared" ref="AE46" si="11">COUNTIF(AF3:AF44,"&gt;=1")</f>
        <v>27</v>
      </c>
      <c r="AF46" s="245"/>
      <c r="AG46" s="244">
        <f t="shared" ref="AG46" si="12">COUNTIF(AH3:AH44,"&gt;=1")</f>
        <v>25</v>
      </c>
      <c r="AH46" s="245"/>
      <c r="AI46" s="244">
        <f t="shared" ref="AI46" si="13">COUNTIF(AJ3:AJ44,"&gt;=1")</f>
        <v>29</v>
      </c>
      <c r="AJ46" s="245"/>
      <c r="AK46" s="244">
        <f t="shared" ref="AK46" si="14">COUNTIF(AL3:AL44,"&gt;=1")</f>
        <v>0</v>
      </c>
      <c r="AL46" s="245"/>
      <c r="AM46" s="244">
        <f t="shared" ref="AM46" si="15">COUNTIF(AN3:AN44,"&gt;=1")</f>
        <v>18</v>
      </c>
      <c r="AN46" s="245"/>
      <c r="AO46" s="244">
        <f t="shared" ref="AO46" si="16">COUNTIF(AP3:AP44,"&gt;=1")</f>
        <v>25</v>
      </c>
      <c r="AP46" s="245"/>
      <c r="AQ46" s="244">
        <f t="shared" ref="AQ46" si="17">COUNTIF(AR3:AR44,"&gt;=1")</f>
        <v>24</v>
      </c>
      <c r="AR46" s="246"/>
    </row>
    <row r="47" spans="1:44" ht="15" thickTop="1" x14ac:dyDescent="0.35">
      <c r="D47" s="197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</row>
    <row r="52" spans="4:4" x14ac:dyDescent="0.35">
      <c r="D52" t="s">
        <v>4</v>
      </c>
    </row>
  </sheetData>
  <sheetProtection selectLockedCells="1" selectUnlockedCells="1"/>
  <mergeCells count="85">
    <mergeCell ref="A3:A15"/>
    <mergeCell ref="A16:A30"/>
    <mergeCell ref="A31:A43"/>
    <mergeCell ref="U2:V2"/>
    <mergeCell ref="U45:V45"/>
    <mergeCell ref="S2:T2"/>
    <mergeCell ref="S45:T45"/>
    <mergeCell ref="Q2:R2"/>
    <mergeCell ref="Q45:R45"/>
    <mergeCell ref="I2:J2"/>
    <mergeCell ref="M2:N2"/>
    <mergeCell ref="O2:P2"/>
    <mergeCell ref="B44:C44"/>
    <mergeCell ref="B2:C2"/>
    <mergeCell ref="E2:F2"/>
    <mergeCell ref="G2:H2"/>
    <mergeCell ref="E45:F45"/>
    <mergeCell ref="G45:H45"/>
    <mergeCell ref="Y2:Z2"/>
    <mergeCell ref="K2:L2"/>
    <mergeCell ref="AA2:AB2"/>
    <mergeCell ref="AA45:AB45"/>
    <mergeCell ref="Y45:Z45"/>
    <mergeCell ref="I45:J45"/>
    <mergeCell ref="K45:L45"/>
    <mergeCell ref="M45:N45"/>
    <mergeCell ref="O45:P45"/>
    <mergeCell ref="AE2:AF2"/>
    <mergeCell ref="AE45:AF45"/>
    <mergeCell ref="AG2:AH2"/>
    <mergeCell ref="AG45:AH45"/>
    <mergeCell ref="W2:X2"/>
    <mergeCell ref="W45:X45"/>
    <mergeCell ref="AC2:AD2"/>
    <mergeCell ref="AC45:AD45"/>
    <mergeCell ref="AO2:AP2"/>
    <mergeCell ref="AO45:AP45"/>
    <mergeCell ref="AQ2:AR2"/>
    <mergeCell ref="AQ45:AR45"/>
    <mergeCell ref="AI2:AJ2"/>
    <mergeCell ref="AI45:AJ45"/>
    <mergeCell ref="AK2:AL2"/>
    <mergeCell ref="AK45:AL45"/>
    <mergeCell ref="AM2:AN2"/>
    <mergeCell ref="AM45:AN45"/>
    <mergeCell ref="E46:F46"/>
    <mergeCell ref="G46:H46"/>
    <mergeCell ref="I46:J46"/>
    <mergeCell ref="K46:L46"/>
    <mergeCell ref="M46:N46"/>
    <mergeCell ref="O46:P46"/>
    <mergeCell ref="Q46:R46"/>
    <mergeCell ref="S46:T46"/>
    <mergeCell ref="U46:V46"/>
    <mergeCell ref="W46:X46"/>
    <mergeCell ref="Y46:Z46"/>
    <mergeCell ref="AA46:AB46"/>
    <mergeCell ref="AC46:AD46"/>
    <mergeCell ref="AE46:AF46"/>
    <mergeCell ref="AG46:AH46"/>
    <mergeCell ref="AI46:AJ46"/>
    <mergeCell ref="AK46:AL46"/>
    <mergeCell ref="AM46:AN46"/>
    <mergeCell ref="AO46:AP46"/>
    <mergeCell ref="AQ46:AR46"/>
    <mergeCell ref="E47:F47"/>
    <mergeCell ref="G47:H47"/>
    <mergeCell ref="I47:J47"/>
    <mergeCell ref="K47:L47"/>
    <mergeCell ref="M47:N47"/>
    <mergeCell ref="O47:P47"/>
    <mergeCell ref="Q47:R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I47:AJ47"/>
    <mergeCell ref="AK47:AL47"/>
    <mergeCell ref="AM47:AN47"/>
    <mergeCell ref="AO47:AP47"/>
    <mergeCell ref="AQ47:AR47"/>
  </mergeCells>
  <dataValidations count="3">
    <dataValidation type="list" allowBlank="1" showInputMessage="1" showErrorMessage="1" sqref="D3:D20">
      <formula1>B3:C3</formula1>
    </dataValidation>
    <dataValidation type="list" allowBlank="1" showInputMessage="1" showErrorMessage="1" sqref="D44">
      <formula1>$D$38:$D$39</formula1>
    </dataValidation>
    <dataValidation type="list" allowBlank="1" showInputMessage="1" showErrorMessage="1" sqref="D21:D43">
      <formula1>B21:C21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4"/>
  <sheetViews>
    <sheetView showGridLines="0" zoomScale="80" zoomScaleNormal="80" workbookViewId="0"/>
  </sheetViews>
  <sheetFormatPr defaultRowHeight="14.5" x14ac:dyDescent="0.35"/>
  <cols>
    <col min="3" max="3" width="6.6328125" bestFit="1" customWidth="1"/>
    <col min="4" max="4" width="5.36328125" bestFit="1" customWidth="1"/>
    <col min="5" max="8" width="9" customWidth="1"/>
    <col min="9" max="9" width="9" style="38" customWidth="1"/>
    <col min="10" max="10" width="7.36328125" customWidth="1"/>
    <col min="13" max="13" width="7.1796875" style="155" customWidth="1"/>
    <col min="14" max="14" width="10.36328125" customWidth="1"/>
    <col min="15" max="15" width="6.90625" customWidth="1"/>
    <col min="16" max="16" width="9.08984375" bestFit="1" customWidth="1"/>
    <col min="17" max="17" width="8.7265625" customWidth="1"/>
    <col min="18" max="18" width="9" customWidth="1"/>
  </cols>
  <sheetData>
    <row r="1" spans="1:15" x14ac:dyDescent="0.35">
      <c r="A1" s="191" t="s">
        <v>4</v>
      </c>
      <c r="N1" s="65"/>
    </row>
    <row r="2" spans="1:15" ht="43.5" customHeight="1" x14ac:dyDescent="0.35">
      <c r="D2" s="258"/>
      <c r="E2" s="258"/>
      <c r="F2" s="258"/>
      <c r="G2" s="258"/>
      <c r="H2" s="258"/>
      <c r="I2" s="52"/>
      <c r="J2" s="258"/>
      <c r="K2" s="258"/>
      <c r="L2" s="51"/>
      <c r="M2" s="51"/>
      <c r="N2" s="51"/>
      <c r="O2" s="51"/>
    </row>
    <row r="3" spans="1:15" x14ac:dyDescent="0.35">
      <c r="A3" s="83"/>
      <c r="B3" s="83"/>
      <c r="F3" s="66">
        <v>30</v>
      </c>
      <c r="G3" s="66">
        <v>30</v>
      </c>
      <c r="H3" s="67">
        <v>30</v>
      </c>
      <c r="M3"/>
    </row>
    <row r="4" spans="1:15" ht="15" thickBot="1" x14ac:dyDescent="0.4">
      <c r="C4" s="37" t="s">
        <v>107</v>
      </c>
      <c r="D4" s="193" t="s">
        <v>137</v>
      </c>
      <c r="E4" s="184" t="s">
        <v>4</v>
      </c>
      <c r="F4" s="185" t="s">
        <v>100</v>
      </c>
      <c r="G4" s="185" t="s">
        <v>101</v>
      </c>
      <c r="H4" s="185" t="s">
        <v>86</v>
      </c>
      <c r="I4" s="186" t="s">
        <v>85</v>
      </c>
      <c r="M4"/>
    </row>
    <row r="5" spans="1:15" x14ac:dyDescent="0.35">
      <c r="C5" t="s">
        <v>133</v>
      </c>
      <c r="D5" s="192">
        <f>RANK(Table10[[#This Row],[TOTAL]],Table10[TOTAL],0)</f>
        <v>1</v>
      </c>
      <c r="E5" s="225" t="s">
        <v>120</v>
      </c>
      <c r="F5" s="226">
        <f>SUM('Big Board'!AJ$3:AJ$15)</f>
        <v>178</v>
      </c>
      <c r="G5" s="226">
        <f>SUM('Big Board'!AJ$16:AJ$30)</f>
        <v>150</v>
      </c>
      <c r="H5" s="226">
        <f>SUM('Big Board'!AJ$31:AJ$43)</f>
        <v>276</v>
      </c>
      <c r="I5" s="227">
        <f>'Big Board'!AI$45</f>
        <v>604</v>
      </c>
      <c r="J5" s="80">
        <v>190</v>
      </c>
      <c r="M5"/>
    </row>
    <row r="6" spans="1:15" x14ac:dyDescent="0.35">
      <c r="C6" t="s">
        <v>125</v>
      </c>
      <c r="D6" s="192">
        <f>RANK(Table10[[#This Row],[TOTAL]],Table10[TOTAL],0)</f>
        <v>2</v>
      </c>
      <c r="E6" s="183" t="s">
        <v>108</v>
      </c>
      <c r="F6" s="86">
        <f>SUM('Big Board'!X$3:X$15)</f>
        <v>209</v>
      </c>
      <c r="G6" s="86">
        <f>SUM('Big Board'!X$16:X$30)</f>
        <v>208</v>
      </c>
      <c r="H6" s="86">
        <f>SUM('Big Board'!X$31:X$43)</f>
        <v>172</v>
      </c>
      <c r="I6" s="198">
        <f>'Big Board'!W$45</f>
        <v>589</v>
      </c>
      <c r="J6" s="201">
        <v>100</v>
      </c>
      <c r="M6"/>
    </row>
    <row r="7" spans="1:15" x14ac:dyDescent="0.35">
      <c r="C7" t="s">
        <v>117</v>
      </c>
      <c r="D7" s="192">
        <f>RANK(Table10[[#This Row],[TOTAL]],Table10[TOTAL],0)</f>
        <v>3</v>
      </c>
      <c r="E7" s="183" t="s">
        <v>111</v>
      </c>
      <c r="F7" s="86">
        <f>SUM('Big Board'!AB$3:AB$15)</f>
        <v>69</v>
      </c>
      <c r="G7" s="86">
        <f>SUM('Big Board'!AB$16:AB$30)</f>
        <v>176</v>
      </c>
      <c r="H7" s="231">
        <f>SUM('Big Board'!AB$31:AB$43)</f>
        <v>339</v>
      </c>
      <c r="I7" s="198">
        <f>'Big Board'!AA$45</f>
        <v>584</v>
      </c>
      <c r="M7"/>
    </row>
    <row r="8" spans="1:15" x14ac:dyDescent="0.35">
      <c r="C8" t="s">
        <v>117</v>
      </c>
      <c r="D8" s="192">
        <f>RANK(Table10[[#This Row],[TOTAL]],Table10[TOTAL],0)</f>
        <v>3</v>
      </c>
      <c r="E8" s="228" t="s">
        <v>112</v>
      </c>
      <c r="F8" s="229">
        <f>SUM('Big Board'!AD$3:AD$15)</f>
        <v>197</v>
      </c>
      <c r="G8" s="229">
        <f>SUM('Big Board'!AD$16:AD$30)</f>
        <v>142</v>
      </c>
      <c r="H8" s="229">
        <f>SUM('Big Board'!AD$31:AD$43)</f>
        <v>245</v>
      </c>
      <c r="I8" s="230">
        <f>'Big Board'!AC$45</f>
        <v>584</v>
      </c>
      <c r="M8"/>
    </row>
    <row r="9" spans="1:15" x14ac:dyDescent="0.35">
      <c r="C9" t="s">
        <v>117</v>
      </c>
      <c r="D9" s="192">
        <f>RANK(Table10[[#This Row],[TOTAL]],Table10[TOTAL],0)</f>
        <v>5</v>
      </c>
      <c r="E9" s="182" t="s">
        <v>118</v>
      </c>
      <c r="F9" s="88">
        <f>SUM('Big Board'!AH$3:AH$15)</f>
        <v>218</v>
      </c>
      <c r="G9" s="88">
        <f>SUM('Big Board'!AH$16:AH$30)</f>
        <v>192</v>
      </c>
      <c r="H9" s="88">
        <f>SUM('Big Board'!AH$31:AH$43)</f>
        <v>168</v>
      </c>
      <c r="I9" s="199">
        <f>'Big Board'!AG$45</f>
        <v>578</v>
      </c>
      <c r="M9"/>
    </row>
    <row r="10" spans="1:15" x14ac:dyDescent="0.35">
      <c r="C10" t="s">
        <v>117</v>
      </c>
      <c r="D10" s="192">
        <f>RANK(Table10[[#This Row],[TOTAL]],Table10[TOTAL],0)</f>
        <v>6</v>
      </c>
      <c r="E10" s="183" t="s">
        <v>106</v>
      </c>
      <c r="F10" s="231">
        <f>SUM('Big Board'!T$3:T$15)</f>
        <v>263</v>
      </c>
      <c r="G10" s="86">
        <f>SUM('Big Board'!T$16:T$30)</f>
        <v>129</v>
      </c>
      <c r="H10" s="86">
        <f>SUM('Big Board'!T$31:T$43)</f>
        <v>166</v>
      </c>
      <c r="I10" s="198">
        <f>'Big Board'!S$45</f>
        <v>558</v>
      </c>
      <c r="M10"/>
    </row>
    <row r="11" spans="1:15" x14ac:dyDescent="0.35">
      <c r="C11" t="s">
        <v>117</v>
      </c>
      <c r="D11" s="192">
        <f>RANK(Table10[[#This Row],[TOTAL]],Table10[TOTAL],0)</f>
        <v>7</v>
      </c>
      <c r="E11" s="182" t="s">
        <v>116</v>
      </c>
      <c r="F11" s="88">
        <f>SUM('Big Board'!V$3:V$15)</f>
        <v>194</v>
      </c>
      <c r="G11" s="88">
        <f>SUM('Big Board'!V$16:V$30)</f>
        <v>198</v>
      </c>
      <c r="H11" s="88">
        <f>SUM('Big Board'!V$31:V$43)</f>
        <v>165</v>
      </c>
      <c r="I11" s="199">
        <f>'Big Board'!U$45</f>
        <v>557</v>
      </c>
      <c r="M11"/>
    </row>
    <row r="12" spans="1:15" x14ac:dyDescent="0.35">
      <c r="C12" t="s">
        <v>125</v>
      </c>
      <c r="D12" s="192">
        <f>RANK(Table10[[#This Row],[TOTAL]],Table10[TOTAL],0)</f>
        <v>8</v>
      </c>
      <c r="E12" s="228" t="s">
        <v>110</v>
      </c>
      <c r="F12" s="229">
        <f>SUM('Big Board'!Z$3:Z$15)</f>
        <v>180</v>
      </c>
      <c r="G12" s="229">
        <f>SUM('Big Board'!Z$16:Z$30)</f>
        <v>131</v>
      </c>
      <c r="H12" s="229">
        <f>SUM('Big Board'!Z$31:Z$43)</f>
        <v>245</v>
      </c>
      <c r="I12" s="230">
        <f>'Big Board'!Y$45</f>
        <v>556</v>
      </c>
      <c r="M12"/>
    </row>
    <row r="13" spans="1:15" x14ac:dyDescent="0.35">
      <c r="C13" t="s">
        <v>117</v>
      </c>
      <c r="D13" s="192">
        <f>RANK(Table10[[#This Row],[TOTAL]],Table10[TOTAL],0)</f>
        <v>9</v>
      </c>
      <c r="E13" s="182" t="s">
        <v>105</v>
      </c>
      <c r="F13" s="88">
        <f>SUM('Big Board'!R$3:R$15)</f>
        <v>156</v>
      </c>
      <c r="G13" s="88">
        <f>SUM('Big Board'!R$16:R$30)</f>
        <v>191</v>
      </c>
      <c r="H13" s="88">
        <f>SUM('Big Board'!R$31:R$43)</f>
        <v>201</v>
      </c>
      <c r="I13" s="199">
        <f>'Big Board'!Q$45</f>
        <v>548</v>
      </c>
      <c r="M13"/>
    </row>
    <row r="14" spans="1:15" x14ac:dyDescent="0.35">
      <c r="C14" t="s">
        <v>117</v>
      </c>
      <c r="D14" s="192">
        <f>RANK(Table10[[#This Row],[TOTAL]],Table10[TOTAL],0)</f>
        <v>10</v>
      </c>
      <c r="E14" s="228" t="s">
        <v>1</v>
      </c>
      <c r="F14" s="229">
        <f>SUM('Big Board'!F$3:F$15)</f>
        <v>215</v>
      </c>
      <c r="G14" s="229">
        <f>SUM('Big Board'!F$16:F$30)</f>
        <v>137</v>
      </c>
      <c r="H14" s="229">
        <f>SUM('Big Board'!F$31:F$43)</f>
        <v>190</v>
      </c>
      <c r="I14" s="230">
        <f>'Big Board'!E$45</f>
        <v>542</v>
      </c>
      <c r="M14"/>
    </row>
    <row r="15" spans="1:15" x14ac:dyDescent="0.35">
      <c r="C15" t="s">
        <v>125</v>
      </c>
      <c r="D15" s="192">
        <f>RANK(Table10[[#This Row],[TOTAL]],Table10[TOTAL],0)</f>
        <v>11</v>
      </c>
      <c r="E15" s="183" t="s">
        <v>115</v>
      </c>
      <c r="F15" s="86">
        <f>SUM('Big Board'!AF$3:AF$15)</f>
        <v>98</v>
      </c>
      <c r="G15" s="231">
        <f>SUM('Big Board'!AF$16:AF$30)</f>
        <v>224</v>
      </c>
      <c r="H15" s="86">
        <f>SUM('Big Board'!AF$31:AF$43)</f>
        <v>219</v>
      </c>
      <c r="I15" s="198">
        <f>'Big Board'!AE$45</f>
        <v>541</v>
      </c>
      <c r="M15"/>
    </row>
    <row r="16" spans="1:15" x14ac:dyDescent="0.35">
      <c r="C16" t="s">
        <v>117</v>
      </c>
      <c r="D16" s="192">
        <f>RANK(Table10[[#This Row],[TOTAL]],Table10[TOTAL],0)</f>
        <v>12</v>
      </c>
      <c r="E16" s="183" t="s">
        <v>132</v>
      </c>
      <c r="F16" s="187">
        <f>SUM('Big Board'!AR$3:AR$15)</f>
        <v>182</v>
      </c>
      <c r="G16" s="86">
        <f>SUM('Big Board'!AR$16:AR$30)</f>
        <v>125</v>
      </c>
      <c r="H16" s="86">
        <f>SUM('Big Board'!AR$31:AR$43)</f>
        <v>222</v>
      </c>
      <c r="I16" s="198">
        <f>'Big Board'!AQ$45</f>
        <v>529</v>
      </c>
      <c r="M16"/>
    </row>
    <row r="17" spans="3:13" x14ac:dyDescent="0.35">
      <c r="C17" t="s">
        <v>117</v>
      </c>
      <c r="D17" s="192">
        <f>RANK(Table10[[#This Row],[TOTAL]],Table10[TOTAL],0)</f>
        <v>13</v>
      </c>
      <c r="E17" s="183" t="s">
        <v>79</v>
      </c>
      <c r="F17" s="86">
        <f>SUM('Big Board'!H$3:H$15)</f>
        <v>179</v>
      </c>
      <c r="G17" s="86">
        <f>SUM('Big Board'!H$16:H$30)</f>
        <v>156</v>
      </c>
      <c r="H17" s="86">
        <f>SUM('Big Board'!H$31:H$43)</f>
        <v>188</v>
      </c>
      <c r="I17" s="198">
        <f>'Big Board'!G$45</f>
        <v>523</v>
      </c>
      <c r="M17"/>
    </row>
    <row r="18" spans="3:13" x14ac:dyDescent="0.35">
      <c r="C18" t="s">
        <v>117</v>
      </c>
      <c r="D18" s="192">
        <f>RANK(Table10[[#This Row],[TOTAL]],Table10[TOTAL],0)</f>
        <v>14</v>
      </c>
      <c r="E18" s="183" t="s">
        <v>136</v>
      </c>
      <c r="F18" s="86">
        <f>SUM('Big Board'!P$3:P$15)</f>
        <v>185</v>
      </c>
      <c r="G18" s="86">
        <f>SUM('Big Board'!P$16:P$30)</f>
        <v>119</v>
      </c>
      <c r="H18" s="86">
        <f>SUM('Big Board'!P$31:P$43)</f>
        <v>215</v>
      </c>
      <c r="I18" s="198">
        <f>'Big Board'!O$45</f>
        <v>519</v>
      </c>
      <c r="M18"/>
    </row>
    <row r="19" spans="3:13" x14ac:dyDescent="0.35">
      <c r="C19" t="s">
        <v>125</v>
      </c>
      <c r="D19" s="192">
        <f>RANK(Table10[[#This Row],[TOTAL]],Table10[TOTAL],0)</f>
        <v>14</v>
      </c>
      <c r="E19" s="188" t="s">
        <v>128</v>
      </c>
      <c r="F19" s="189">
        <f>SUM('Big Board'!AP$3:AP$15)</f>
        <v>185</v>
      </c>
      <c r="G19" s="190">
        <f>SUM('Big Board'!AP$16:AP$30)</f>
        <v>156</v>
      </c>
      <c r="H19" s="190">
        <f>SUM('Big Board'!AP$31:AP$43)</f>
        <v>178</v>
      </c>
      <c r="I19" s="200">
        <f>'Big Board'!AO$45</f>
        <v>519</v>
      </c>
      <c r="M19"/>
    </row>
    <row r="20" spans="3:13" x14ac:dyDescent="0.35">
      <c r="C20" t="s">
        <v>125</v>
      </c>
      <c r="D20" s="192">
        <f>RANK(Table10[[#This Row],[TOTAL]],Table10[TOTAL],0)</f>
        <v>16</v>
      </c>
      <c r="E20" s="228" t="s">
        <v>7</v>
      </c>
      <c r="F20" s="229">
        <f>SUM('Big Board'!J$3:J$15)</f>
        <v>177</v>
      </c>
      <c r="G20" s="229">
        <f>SUM('Big Board'!J$16:J$30)</f>
        <v>126</v>
      </c>
      <c r="H20" s="229">
        <f>SUM('Big Board'!J$31:J$43)</f>
        <v>195</v>
      </c>
      <c r="I20" s="230">
        <f>'Big Board'!I$45</f>
        <v>498</v>
      </c>
      <c r="M20"/>
    </row>
    <row r="21" spans="3:13" ht="14.5" hidden="1" customHeight="1" x14ac:dyDescent="0.35">
      <c r="D21" s="192" t="e">
        <f>RANK(Table10[[#This Row],[TOTAL]],Table10[TOTAL],0)</f>
        <v>#N/A</v>
      </c>
      <c r="E21" s="182"/>
      <c r="F21" s="88"/>
      <c r="G21" s="88"/>
      <c r="H21" s="88">
        <f>SUM('Big Board'!F$31:F$43)</f>
        <v>190</v>
      </c>
      <c r="I21" s="199"/>
      <c r="M21"/>
    </row>
    <row r="22" spans="3:13" x14ac:dyDescent="0.35">
      <c r="C22" t="s">
        <v>125</v>
      </c>
      <c r="D22" s="192">
        <f>RANK(Table10[[#This Row],[TOTAL]],Table10[TOTAL],0)</f>
        <v>17</v>
      </c>
      <c r="E22" s="183" t="s">
        <v>12</v>
      </c>
      <c r="F22" s="86">
        <f>SUM('Big Board'!L$3:L$15)</f>
        <v>145</v>
      </c>
      <c r="G22" s="86">
        <f>SUM('Big Board'!L$16:L$30)</f>
        <v>180</v>
      </c>
      <c r="H22" s="86">
        <f>SUM('Big Board'!L$31:L$43)</f>
        <v>164</v>
      </c>
      <c r="I22" s="198">
        <f>'Big Board'!K$45</f>
        <v>489</v>
      </c>
      <c r="M22"/>
    </row>
    <row r="23" spans="3:13" x14ac:dyDescent="0.35">
      <c r="C23" t="s">
        <v>117</v>
      </c>
      <c r="D23" s="192">
        <f>RANK(Table10[[#This Row],[TOTAL]],Table10[TOTAL],0)</f>
        <v>18</v>
      </c>
      <c r="E23" s="183" t="s">
        <v>121</v>
      </c>
      <c r="F23" s="86">
        <f>SUM('Big Board'!AN$3:AN$15)</f>
        <v>86</v>
      </c>
      <c r="G23" s="86">
        <f>SUM('Big Board'!AN$16:AN$30)</f>
        <v>160</v>
      </c>
      <c r="H23" s="86">
        <f>SUM('Big Board'!AN$31:AN$43)</f>
        <v>181</v>
      </c>
      <c r="I23" s="198">
        <f>'Big Board'!AM$45</f>
        <v>427</v>
      </c>
      <c r="M23"/>
    </row>
    <row r="24" spans="3:13" x14ac:dyDescent="0.35">
      <c r="C24" t="s">
        <v>117</v>
      </c>
      <c r="D24" s="192">
        <f>RANK(Table10[[#This Row],[TOTAL]],Table10[TOTAL],0)</f>
        <v>19</v>
      </c>
      <c r="E24" s="182" t="s">
        <v>13</v>
      </c>
      <c r="F24" s="88">
        <f>SUM('Big Board'!N$3:N$15)</f>
        <v>71</v>
      </c>
      <c r="G24" s="88">
        <f>SUM('Big Board'!N$16:N$30)</f>
        <v>153</v>
      </c>
      <c r="H24" s="88">
        <f>SUM('Big Board'!N$31:N$43)</f>
        <v>188</v>
      </c>
      <c r="I24" s="199">
        <f>'Big Board'!M$45</f>
        <v>412</v>
      </c>
      <c r="M24"/>
    </row>
  </sheetData>
  <mergeCells count="2">
    <mergeCell ref="D2:H2"/>
    <mergeCell ref="J2:K2"/>
  </mergeCells>
  <conditionalFormatting sqref="A3:B3">
    <cfRule type="cellIs" dxfId="101" priority="29" operator="lessThan">
      <formula>360</formula>
    </cfRule>
  </conditionalFormatting>
  <pageMargins left="0.7" right="0.7" top="0.75" bottom="0.75" header="0.3" footer="0.3"/>
  <pageSetup orientation="portrait" r:id="rId1"/>
  <ignoredErrors>
    <ignoredError sqref="F5:H24" calculatedColumn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48"/>
  <sheetViews>
    <sheetView zoomScale="49" zoomScaleNormal="49" workbookViewId="0"/>
  </sheetViews>
  <sheetFormatPr defaultRowHeight="14.5" x14ac:dyDescent="0.35"/>
  <cols>
    <col min="1" max="1" width="5.26953125" customWidth="1"/>
    <col min="3" max="5" width="23.26953125" customWidth="1"/>
    <col min="6" max="6" width="14.36328125" customWidth="1"/>
    <col min="9" max="9" width="19" bestFit="1" customWidth="1"/>
    <col min="10" max="10" width="6.453125" hidden="1" customWidth="1"/>
    <col min="11" max="11" width="8.7265625" hidden="1" customWidth="1"/>
    <col min="13" max="13" width="9.1796875" customWidth="1"/>
    <col min="14" max="14" width="9.7265625" bestFit="1" customWidth="1"/>
    <col min="15" max="15" width="8.90625" customWidth="1"/>
    <col min="17" max="17" width="12.453125" customWidth="1"/>
    <col min="21" max="21" width="8.7265625" customWidth="1"/>
  </cols>
  <sheetData>
    <row r="1" spans="1:18" ht="15.5" thickTop="1" thickBot="1" x14ac:dyDescent="0.4">
      <c r="A1" t="s">
        <v>4</v>
      </c>
      <c r="C1" s="89" t="s">
        <v>5</v>
      </c>
      <c r="D1" s="90" t="s">
        <v>78</v>
      </c>
      <c r="E1" s="91" t="s">
        <v>2</v>
      </c>
      <c r="F1" s="92" t="s">
        <v>3</v>
      </c>
      <c r="I1" s="259" t="s">
        <v>6</v>
      </c>
      <c r="J1" s="259"/>
      <c r="K1" s="259"/>
      <c r="L1" s="259"/>
      <c r="O1" s="5"/>
      <c r="P1" s="5"/>
    </row>
    <row r="2" spans="1:18" ht="15.5" customHeight="1" thickTop="1" thickBot="1" x14ac:dyDescent="0.4">
      <c r="B2" s="238" t="s">
        <v>102</v>
      </c>
      <c r="C2" s="84" t="str">
        <f>'Big Board'!B3</f>
        <v>NC Central</v>
      </c>
      <c r="D2" s="93" t="s">
        <v>91</v>
      </c>
      <c r="E2" s="94" t="s">
        <v>91</v>
      </c>
      <c r="F2" s="95">
        <v>14</v>
      </c>
      <c r="I2" s="1">
        <v>1</v>
      </c>
      <c r="J2">
        <f>MATCH(I2,$F$2:$F$43,0)</f>
        <v>23</v>
      </c>
      <c r="K2" s="2" t="str">
        <f>IF(J2&gt;=0,"X","")</f>
        <v>X</v>
      </c>
      <c r="L2" s="1" t="str">
        <f>IFERROR(K2,"Unused")</f>
        <v>X</v>
      </c>
      <c r="O2" s="6"/>
      <c r="P2" s="6"/>
    </row>
    <row r="3" spans="1:18" x14ac:dyDescent="0.35">
      <c r="B3" s="239"/>
      <c r="C3" s="85" t="str">
        <f>'Big Board'!B4</f>
        <v>UTSA</v>
      </c>
      <c r="D3" s="96" t="s">
        <v>14</v>
      </c>
      <c r="E3" s="97" t="s">
        <v>14</v>
      </c>
      <c r="F3" s="98">
        <v>33</v>
      </c>
      <c r="I3" s="1">
        <v>2</v>
      </c>
      <c r="J3">
        <f t="shared" ref="J3:J43" si="0">MATCH(I3,$F$2:$F$43,0)</f>
        <v>25</v>
      </c>
      <c r="K3" s="2" t="str">
        <f t="shared" ref="K3:K43" si="1">IF(J3&gt;=0,"X","")</f>
        <v>X</v>
      </c>
      <c r="L3" s="1" t="str">
        <f t="shared" ref="L3:L43" si="2">IFERROR(K3,"Unused")</f>
        <v>X</v>
      </c>
      <c r="N3" s="232" t="s">
        <v>8</v>
      </c>
      <c r="O3" s="233"/>
      <c r="P3" s="233" t="s">
        <v>1</v>
      </c>
      <c r="Q3" s="236"/>
    </row>
    <row r="4" spans="1:18" ht="15" thickBot="1" x14ac:dyDescent="0.4">
      <c r="B4" s="239"/>
      <c r="C4" s="87" t="str">
        <f>'Big Board'!B5</f>
        <v>Houston</v>
      </c>
      <c r="D4" s="99" t="s">
        <v>90</v>
      </c>
      <c r="E4" s="100" t="s">
        <v>90</v>
      </c>
      <c r="F4" s="101">
        <v>13</v>
      </c>
      <c r="I4" s="1">
        <v>3</v>
      </c>
      <c r="J4">
        <f t="shared" si="0"/>
        <v>34</v>
      </c>
      <c r="K4" s="2" t="str">
        <f t="shared" si="1"/>
        <v>X</v>
      </c>
      <c r="L4" s="1" t="str">
        <f t="shared" si="2"/>
        <v>X</v>
      </c>
      <c r="N4" s="234"/>
      <c r="O4" s="235"/>
      <c r="P4" s="235"/>
      <c r="Q4" s="237"/>
    </row>
    <row r="5" spans="1:18" x14ac:dyDescent="0.35">
      <c r="B5" s="239"/>
      <c r="C5" s="85" t="str">
        <f>'Big Board'!B6</f>
        <v>Arkansas State</v>
      </c>
      <c r="D5" s="96" t="s">
        <v>15</v>
      </c>
      <c r="E5" s="97" t="s">
        <v>15</v>
      </c>
      <c r="F5" s="98">
        <v>32</v>
      </c>
      <c r="I5" s="1">
        <v>4</v>
      </c>
      <c r="J5">
        <f t="shared" si="0"/>
        <v>37</v>
      </c>
      <c r="K5" s="2" t="str">
        <f t="shared" si="1"/>
        <v>X</v>
      </c>
      <c r="L5" s="1" t="str">
        <f t="shared" si="2"/>
        <v>X</v>
      </c>
    </row>
    <row r="6" spans="1:18" x14ac:dyDescent="0.35">
      <c r="B6" s="239"/>
      <c r="C6" s="87" t="str">
        <f>'Big Board'!B7</f>
        <v>Toledo</v>
      </c>
      <c r="D6" s="99" t="s">
        <v>89</v>
      </c>
      <c r="E6" s="100" t="s">
        <v>89</v>
      </c>
      <c r="F6" s="101">
        <v>11</v>
      </c>
      <c r="H6" s="10"/>
      <c r="I6" s="11">
        <v>5</v>
      </c>
      <c r="J6" s="10">
        <f t="shared" si="0"/>
        <v>18</v>
      </c>
      <c r="K6" s="26" t="str">
        <f t="shared" si="1"/>
        <v>X</v>
      </c>
      <c r="L6" s="11" t="str">
        <f t="shared" si="2"/>
        <v>X</v>
      </c>
    </row>
    <row r="7" spans="1:18" x14ac:dyDescent="0.35">
      <c r="B7" s="239"/>
      <c r="C7" s="85" t="str">
        <f>'Big Board'!B8</f>
        <v>Southern Miss</v>
      </c>
      <c r="D7" s="96" t="s">
        <v>16</v>
      </c>
      <c r="E7" s="97" t="s">
        <v>52</v>
      </c>
      <c r="F7" s="98">
        <v>21</v>
      </c>
      <c r="H7" s="10"/>
      <c r="I7" s="11">
        <v>6</v>
      </c>
      <c r="J7" s="10">
        <f t="shared" si="0"/>
        <v>41</v>
      </c>
      <c r="K7" s="26" t="str">
        <f t="shared" si="1"/>
        <v>X</v>
      </c>
      <c r="L7" s="11" t="str">
        <f t="shared" si="2"/>
        <v>X</v>
      </c>
    </row>
    <row r="8" spans="1:18" ht="15" thickBot="1" x14ac:dyDescent="0.4">
      <c r="B8" s="239"/>
      <c r="C8" s="87" t="str">
        <f>'Big Board'!B9</f>
        <v>Tulsa</v>
      </c>
      <c r="D8" s="99" t="s">
        <v>17</v>
      </c>
      <c r="E8" s="100" t="s">
        <v>53</v>
      </c>
      <c r="F8" s="101">
        <v>38</v>
      </c>
      <c r="H8" s="10"/>
      <c r="I8" s="3">
        <v>7</v>
      </c>
      <c r="J8" s="4">
        <f t="shared" si="0"/>
        <v>40</v>
      </c>
      <c r="K8" s="27" t="str">
        <f t="shared" si="1"/>
        <v>X</v>
      </c>
      <c r="L8" s="3" t="str">
        <f t="shared" si="2"/>
        <v>X</v>
      </c>
    </row>
    <row r="9" spans="1:18" ht="15" thickTop="1" x14ac:dyDescent="0.35">
      <c r="B9" s="239"/>
      <c r="C9" s="85" t="str">
        <f>'Big Board'!B10</f>
        <v>Memphis</v>
      </c>
      <c r="D9" s="96" t="s">
        <v>81</v>
      </c>
      <c r="E9" s="97" t="s">
        <v>81</v>
      </c>
      <c r="F9" s="98">
        <v>23</v>
      </c>
      <c r="H9" s="10"/>
      <c r="I9" s="11">
        <v>8</v>
      </c>
      <c r="J9" s="10">
        <f t="shared" si="0"/>
        <v>35</v>
      </c>
      <c r="K9" s="26" t="str">
        <f t="shared" si="1"/>
        <v>X</v>
      </c>
      <c r="L9" s="11" t="str">
        <f t="shared" si="2"/>
        <v>X</v>
      </c>
    </row>
    <row r="10" spans="1:18" x14ac:dyDescent="0.35">
      <c r="B10" s="239"/>
      <c r="C10" s="87" t="str">
        <f>'Big Board'!B11</f>
        <v>BYU</v>
      </c>
      <c r="D10" s="99" t="s">
        <v>18</v>
      </c>
      <c r="E10" s="100" t="s">
        <v>55</v>
      </c>
      <c r="F10" s="101">
        <v>37</v>
      </c>
      <c r="H10" s="10"/>
      <c r="I10" s="11">
        <v>9</v>
      </c>
      <c r="J10" s="10">
        <f t="shared" si="0"/>
        <v>11</v>
      </c>
      <c r="K10" s="26" t="str">
        <f t="shared" si="1"/>
        <v>X</v>
      </c>
      <c r="L10" s="11" t="str">
        <f t="shared" si="2"/>
        <v>X</v>
      </c>
      <c r="R10" t="s">
        <v>4</v>
      </c>
    </row>
    <row r="11" spans="1:18" x14ac:dyDescent="0.35">
      <c r="B11" s="239"/>
      <c r="C11" s="85" t="str">
        <f>'Big Board'!B12</f>
        <v>Colorado State</v>
      </c>
      <c r="D11" s="96" t="s">
        <v>19</v>
      </c>
      <c r="E11" s="97" t="s">
        <v>98</v>
      </c>
      <c r="F11" s="98">
        <v>39</v>
      </c>
      <c r="H11" s="10"/>
      <c r="I11" s="11">
        <v>10</v>
      </c>
      <c r="J11" s="10">
        <f t="shared" si="0"/>
        <v>12</v>
      </c>
      <c r="K11" s="26" t="str">
        <f t="shared" si="1"/>
        <v>X</v>
      </c>
      <c r="L11" s="11" t="str">
        <f t="shared" si="2"/>
        <v>X</v>
      </c>
    </row>
    <row r="12" spans="1:18" x14ac:dyDescent="0.35">
      <c r="B12" s="239"/>
      <c r="C12" s="87" t="str">
        <f>'Big Board'!B13</f>
        <v>Old Dominion</v>
      </c>
      <c r="D12" s="99" t="s">
        <v>20</v>
      </c>
      <c r="E12" s="100" t="s">
        <v>20</v>
      </c>
      <c r="F12" s="101">
        <v>9</v>
      </c>
      <c r="H12" s="10"/>
      <c r="I12" s="11">
        <v>11</v>
      </c>
      <c r="J12" s="10">
        <f t="shared" si="0"/>
        <v>5</v>
      </c>
      <c r="K12" s="26" t="str">
        <f t="shared" si="1"/>
        <v>X</v>
      </c>
      <c r="L12" s="11" t="str">
        <f t="shared" si="2"/>
        <v>X</v>
      </c>
    </row>
    <row r="13" spans="1:18" x14ac:dyDescent="0.35">
      <c r="B13" s="239"/>
      <c r="C13" s="85" t="str">
        <f>'Big Board'!B14</f>
        <v>Louisiana Tech</v>
      </c>
      <c r="D13" s="96" t="s">
        <v>21</v>
      </c>
      <c r="E13" s="97" t="s">
        <v>21</v>
      </c>
      <c r="F13" s="98">
        <v>10</v>
      </c>
      <c r="H13" s="10"/>
      <c r="I13" s="11">
        <v>12</v>
      </c>
      <c r="J13" s="10">
        <f t="shared" si="0"/>
        <v>38</v>
      </c>
      <c r="K13" s="26" t="str">
        <f t="shared" si="1"/>
        <v>X</v>
      </c>
      <c r="L13" s="11" t="str">
        <f t="shared" si="2"/>
        <v>X</v>
      </c>
    </row>
    <row r="14" spans="1:18" ht="15" thickBot="1" x14ac:dyDescent="0.4">
      <c r="B14" s="240"/>
      <c r="C14" s="87" t="str">
        <f>'Big Board'!B15</f>
        <v>Ohio</v>
      </c>
      <c r="D14" s="99" t="s">
        <v>22</v>
      </c>
      <c r="E14" s="100" t="s">
        <v>22</v>
      </c>
      <c r="F14" s="101">
        <v>25</v>
      </c>
      <c r="H14" s="10"/>
      <c r="I14" s="11">
        <v>13</v>
      </c>
      <c r="J14" s="10">
        <f t="shared" si="0"/>
        <v>3</v>
      </c>
      <c r="K14" s="26" t="str">
        <f t="shared" si="1"/>
        <v>X</v>
      </c>
      <c r="L14" s="11" t="str">
        <f t="shared" si="2"/>
        <v>X</v>
      </c>
      <c r="Q14" t="s">
        <v>4</v>
      </c>
    </row>
    <row r="15" spans="1:18" ht="15" customHeight="1" thickBot="1" x14ac:dyDescent="0.4">
      <c r="B15" s="238" t="s">
        <v>103</v>
      </c>
      <c r="C15" s="102" t="str">
        <f>'Big Board'!B16</f>
        <v>Middle Tennessee</v>
      </c>
      <c r="D15" s="103" t="s">
        <v>23</v>
      </c>
      <c r="E15" s="104" t="s">
        <v>59</v>
      </c>
      <c r="F15" s="105">
        <v>16</v>
      </c>
      <c r="H15" s="10"/>
      <c r="I15" s="3">
        <v>14</v>
      </c>
      <c r="J15" s="4">
        <f t="shared" si="0"/>
        <v>1</v>
      </c>
      <c r="K15" s="27" t="str">
        <f t="shared" si="1"/>
        <v>X</v>
      </c>
      <c r="L15" s="3" t="str">
        <f t="shared" si="2"/>
        <v>X</v>
      </c>
    </row>
    <row r="16" spans="1:18" ht="15" thickTop="1" x14ac:dyDescent="0.35">
      <c r="B16" s="239"/>
      <c r="C16" s="87" t="str">
        <f>'Big Board'!B17</f>
        <v>Miami (OH)</v>
      </c>
      <c r="D16" s="99" t="s">
        <v>88</v>
      </c>
      <c r="E16" s="100" t="s">
        <v>88</v>
      </c>
      <c r="F16" s="101">
        <v>31</v>
      </c>
      <c r="H16" s="10"/>
      <c r="I16" s="11">
        <v>15</v>
      </c>
      <c r="J16" s="10">
        <f t="shared" si="0"/>
        <v>30</v>
      </c>
      <c r="K16" s="26" t="str">
        <f t="shared" si="1"/>
        <v>X</v>
      </c>
      <c r="L16" s="11" t="str">
        <f t="shared" si="2"/>
        <v>X</v>
      </c>
    </row>
    <row r="17" spans="1:12" x14ac:dyDescent="0.35">
      <c r="B17" s="239"/>
      <c r="C17" s="85" t="str">
        <f>'Big Board'!B18</f>
        <v>Boston College</v>
      </c>
      <c r="D17" s="96" t="s">
        <v>24</v>
      </c>
      <c r="E17" s="97" t="s">
        <v>24</v>
      </c>
      <c r="F17" s="98">
        <v>17</v>
      </c>
      <c r="H17" s="10"/>
      <c r="I17" s="11">
        <v>16</v>
      </c>
      <c r="J17" s="10">
        <f t="shared" si="0"/>
        <v>14</v>
      </c>
      <c r="K17" s="26" t="str">
        <f t="shared" si="1"/>
        <v>X</v>
      </c>
      <c r="L17" s="11" t="str">
        <f t="shared" si="2"/>
        <v>X</v>
      </c>
    </row>
    <row r="18" spans="1:12" x14ac:dyDescent="0.35">
      <c r="B18" s="239"/>
      <c r="C18" s="87" t="str">
        <f>'Big Board'!B19</f>
        <v>NC State</v>
      </c>
      <c r="D18" s="99" t="s">
        <v>25</v>
      </c>
      <c r="E18" s="100" t="s">
        <v>62</v>
      </c>
      <c r="F18" s="101">
        <v>18</v>
      </c>
      <c r="H18" s="10"/>
      <c r="I18" s="11">
        <v>17</v>
      </c>
      <c r="J18" s="10">
        <f t="shared" si="0"/>
        <v>16</v>
      </c>
      <c r="K18" s="26" t="str">
        <f t="shared" si="1"/>
        <v>X</v>
      </c>
      <c r="L18" s="11" t="str">
        <f t="shared" si="2"/>
        <v>X</v>
      </c>
    </row>
    <row r="19" spans="1:12" x14ac:dyDescent="0.35">
      <c r="B19" s="239"/>
      <c r="C19" s="85" t="str">
        <f>'Big Board'!B20</f>
        <v>Army</v>
      </c>
      <c r="D19" s="96" t="s">
        <v>26</v>
      </c>
      <c r="E19" s="97" t="s">
        <v>63</v>
      </c>
      <c r="F19" s="98">
        <v>5</v>
      </c>
      <c r="H19" s="10"/>
      <c r="I19" s="11">
        <v>18</v>
      </c>
      <c r="J19" s="10">
        <f t="shared" si="0"/>
        <v>17</v>
      </c>
      <c r="K19" s="26" t="str">
        <f t="shared" si="1"/>
        <v>X</v>
      </c>
      <c r="L19" s="11" t="str">
        <f t="shared" si="2"/>
        <v>X</v>
      </c>
    </row>
    <row r="20" spans="1:12" x14ac:dyDescent="0.35">
      <c r="B20" s="239"/>
      <c r="C20" s="87" t="str">
        <f>'Big Board'!B21</f>
        <v>(24) Temple</v>
      </c>
      <c r="D20" s="99" t="s">
        <v>27</v>
      </c>
      <c r="E20" s="100" t="s">
        <v>64</v>
      </c>
      <c r="F20" s="101">
        <v>40</v>
      </c>
      <c r="H20" s="10"/>
      <c r="I20" s="11">
        <v>19</v>
      </c>
      <c r="J20" s="10">
        <f t="shared" si="0"/>
        <v>28</v>
      </c>
      <c r="K20" s="26" t="str">
        <f t="shared" si="1"/>
        <v>X</v>
      </c>
      <c r="L20" s="11" t="str">
        <f t="shared" si="2"/>
        <v>X</v>
      </c>
    </row>
    <row r="21" spans="1:12" x14ac:dyDescent="0.35">
      <c r="B21" s="239"/>
      <c r="C21" s="85" t="str">
        <f>'Big Board'!B22</f>
        <v>Washington State</v>
      </c>
      <c r="D21" s="96" t="s">
        <v>28</v>
      </c>
      <c r="E21" s="97" t="s">
        <v>93</v>
      </c>
      <c r="F21" s="98">
        <v>28</v>
      </c>
      <c r="H21" s="10"/>
      <c r="I21" s="11">
        <v>20</v>
      </c>
      <c r="J21" s="10">
        <f t="shared" si="0"/>
        <v>31</v>
      </c>
      <c r="K21" s="26" t="str">
        <f t="shared" si="1"/>
        <v>X</v>
      </c>
      <c r="L21" s="11" t="str">
        <f t="shared" si="2"/>
        <v>X</v>
      </c>
    </row>
    <row r="22" spans="1:12" ht="15" thickBot="1" x14ac:dyDescent="0.4">
      <c r="B22" s="239"/>
      <c r="C22" s="87" t="str">
        <f>'Big Board'!B23</f>
        <v>Baylor</v>
      </c>
      <c r="D22" s="99" t="s">
        <v>87</v>
      </c>
      <c r="E22" s="100" t="s">
        <v>87</v>
      </c>
      <c r="F22" s="101">
        <v>26</v>
      </c>
      <c r="H22" s="10"/>
      <c r="I22" s="3">
        <v>21</v>
      </c>
      <c r="J22" s="4">
        <f t="shared" si="0"/>
        <v>6</v>
      </c>
      <c r="K22" s="27" t="str">
        <f t="shared" si="1"/>
        <v>X</v>
      </c>
      <c r="L22" s="3" t="str">
        <f t="shared" si="2"/>
        <v>X</v>
      </c>
    </row>
    <row r="23" spans="1:12" ht="15" thickTop="1" x14ac:dyDescent="0.35">
      <c r="B23" s="239"/>
      <c r="C23" s="85" t="str">
        <f>'Big Board'!B24</f>
        <v>Northwestern</v>
      </c>
      <c r="D23" s="96" t="s">
        <v>29</v>
      </c>
      <c r="E23" s="97" t="s">
        <v>29</v>
      </c>
      <c r="F23" s="98">
        <v>27</v>
      </c>
      <c r="H23" s="10"/>
      <c r="I23" s="11">
        <v>22</v>
      </c>
      <c r="J23" s="10">
        <f t="shared" si="0"/>
        <v>27</v>
      </c>
      <c r="K23" s="26" t="str">
        <f t="shared" si="1"/>
        <v>X</v>
      </c>
      <c r="L23" s="11" t="str">
        <f t="shared" si="2"/>
        <v>X</v>
      </c>
    </row>
    <row r="24" spans="1:12" x14ac:dyDescent="0.35">
      <c r="B24" s="239"/>
      <c r="C24" s="87" t="str">
        <f>'Big Board'!B25</f>
        <v>Miami (FL)</v>
      </c>
      <c r="D24" s="99" t="s">
        <v>30</v>
      </c>
      <c r="E24" s="100" t="s">
        <v>30</v>
      </c>
      <c r="F24" s="101">
        <v>1</v>
      </c>
      <c r="H24" s="10"/>
      <c r="I24" s="11">
        <v>23</v>
      </c>
      <c r="J24" s="10">
        <f t="shared" si="0"/>
        <v>8</v>
      </c>
      <c r="K24" s="26" t="str">
        <f t="shared" si="1"/>
        <v>X</v>
      </c>
      <c r="L24" s="11" t="str">
        <f t="shared" si="2"/>
        <v>X</v>
      </c>
    </row>
    <row r="25" spans="1:12" x14ac:dyDescent="0.35">
      <c r="B25" s="239"/>
      <c r="C25" s="85" t="str">
        <f>'Big Board'!B26</f>
        <v>Indiana</v>
      </c>
      <c r="D25" s="96" t="s">
        <v>31</v>
      </c>
      <c r="E25" s="97" t="s">
        <v>31</v>
      </c>
      <c r="F25" s="98">
        <v>30</v>
      </c>
      <c r="H25" s="10"/>
      <c r="I25" s="11">
        <v>24</v>
      </c>
      <c r="J25" s="10">
        <f t="shared" si="0"/>
        <v>32</v>
      </c>
      <c r="K25" s="26" t="str">
        <f t="shared" si="1"/>
        <v>X</v>
      </c>
      <c r="L25" s="11" t="str">
        <f t="shared" si="2"/>
        <v>X</v>
      </c>
    </row>
    <row r="26" spans="1:12" x14ac:dyDescent="0.35">
      <c r="B26" s="239"/>
      <c r="C26" s="87" t="str">
        <f>'Big Board'!B27</f>
        <v>Kansas State</v>
      </c>
      <c r="D26" s="99" t="s">
        <v>32</v>
      </c>
      <c r="E26" s="100" t="s">
        <v>94</v>
      </c>
      <c r="F26" s="101">
        <v>2</v>
      </c>
      <c r="H26" s="10"/>
      <c r="I26" s="11">
        <v>25</v>
      </c>
      <c r="J26" s="10">
        <f t="shared" si="0"/>
        <v>13</v>
      </c>
      <c r="K26" s="26" t="str">
        <f t="shared" si="1"/>
        <v>X</v>
      </c>
      <c r="L26" s="11" t="str">
        <f t="shared" si="2"/>
        <v>X</v>
      </c>
    </row>
    <row r="27" spans="1:12" x14ac:dyDescent="0.35">
      <c r="A27" s="21"/>
      <c r="B27" s="241"/>
      <c r="C27" s="85" t="str">
        <f>'Big Board'!B28</f>
        <v>USF</v>
      </c>
      <c r="D27" s="96" t="s">
        <v>33</v>
      </c>
      <c r="E27" s="97" t="s">
        <v>68</v>
      </c>
      <c r="F27" s="98">
        <v>29</v>
      </c>
      <c r="H27" s="10"/>
      <c r="I27" s="11">
        <v>26</v>
      </c>
      <c r="J27" s="10">
        <f t="shared" si="0"/>
        <v>21</v>
      </c>
      <c r="K27" s="26" t="str">
        <f t="shared" si="1"/>
        <v>X</v>
      </c>
      <c r="L27" s="11" t="str">
        <f t="shared" si="2"/>
        <v>X</v>
      </c>
    </row>
    <row r="28" spans="1:12" x14ac:dyDescent="0.35">
      <c r="A28" s="21"/>
      <c r="B28" s="241"/>
      <c r="C28" s="87" t="str">
        <f>'Big Board'!B29</f>
        <v>(22) Virginia Tech</v>
      </c>
      <c r="D28" s="99" t="s">
        <v>34</v>
      </c>
      <c r="E28" s="100" t="s">
        <v>69</v>
      </c>
      <c r="F28" s="101">
        <v>22</v>
      </c>
      <c r="H28" s="10"/>
      <c r="I28" s="11">
        <v>27</v>
      </c>
      <c r="J28" s="10">
        <f t="shared" si="0"/>
        <v>22</v>
      </c>
      <c r="K28" s="26" t="str">
        <f t="shared" si="1"/>
        <v>X</v>
      </c>
      <c r="L28" s="11" t="str">
        <f t="shared" si="2"/>
        <v>X</v>
      </c>
    </row>
    <row r="29" spans="1:12" ht="15" thickBot="1" x14ac:dyDescent="0.4">
      <c r="A29" s="21"/>
      <c r="B29" s="242"/>
      <c r="C29" s="85" t="str">
        <f>'Big Board'!B30</f>
        <v>(12) Oklahoma State</v>
      </c>
      <c r="D29" s="96" t="s">
        <v>35</v>
      </c>
      <c r="E29" s="97" t="s">
        <v>35</v>
      </c>
      <c r="F29" s="98">
        <v>19</v>
      </c>
      <c r="H29" s="10"/>
      <c r="I29" s="3">
        <v>28</v>
      </c>
      <c r="J29" s="4">
        <f t="shared" si="0"/>
        <v>20</v>
      </c>
      <c r="K29" s="27" t="str">
        <f t="shared" si="1"/>
        <v>X</v>
      </c>
      <c r="L29" s="3" t="str">
        <f t="shared" si="2"/>
        <v>X</v>
      </c>
    </row>
    <row r="30" spans="1:12" ht="14.5" customHeight="1" x14ac:dyDescent="0.35">
      <c r="B30" s="238" t="s">
        <v>104</v>
      </c>
      <c r="C30" s="106" t="str">
        <f>'Big Board'!B31</f>
        <v>TCU</v>
      </c>
      <c r="D30" s="93" t="s">
        <v>36</v>
      </c>
      <c r="E30" s="107" t="s">
        <v>36</v>
      </c>
      <c r="F30" s="95">
        <v>34</v>
      </c>
      <c r="H30" s="10"/>
      <c r="I30" s="11">
        <v>29</v>
      </c>
      <c r="J30" s="10">
        <f t="shared" si="0"/>
        <v>26</v>
      </c>
      <c r="K30" s="26" t="str">
        <f t="shared" si="1"/>
        <v>X</v>
      </c>
      <c r="L30" s="11" t="str">
        <f t="shared" si="2"/>
        <v>X</v>
      </c>
    </row>
    <row r="31" spans="1:12" x14ac:dyDescent="0.35">
      <c r="B31" s="239"/>
      <c r="C31" s="85" t="str">
        <f>'Big Board'!B32</f>
        <v>North Carolina</v>
      </c>
      <c r="D31" s="96" t="s">
        <v>37</v>
      </c>
      <c r="E31" s="97" t="s">
        <v>37</v>
      </c>
      <c r="F31" s="98">
        <v>15</v>
      </c>
      <c r="H31" s="10"/>
      <c r="I31" s="11">
        <v>30</v>
      </c>
      <c r="J31" s="10">
        <f t="shared" si="0"/>
        <v>24</v>
      </c>
      <c r="K31" s="26" t="str">
        <f t="shared" si="1"/>
        <v>X</v>
      </c>
      <c r="L31" s="11" t="str">
        <f t="shared" si="2"/>
        <v>X</v>
      </c>
    </row>
    <row r="32" spans="1:12" x14ac:dyDescent="0.35">
      <c r="B32" s="239"/>
      <c r="C32" s="87" t="str">
        <f>'Big Board'!B33</f>
        <v>Nebraska</v>
      </c>
      <c r="D32" s="99" t="s">
        <v>38</v>
      </c>
      <c r="E32" s="100" t="s">
        <v>38</v>
      </c>
      <c r="F32" s="101">
        <v>20</v>
      </c>
      <c r="H32" s="10"/>
      <c r="I32" s="11">
        <v>31</v>
      </c>
      <c r="J32" s="10">
        <f t="shared" si="0"/>
        <v>15</v>
      </c>
      <c r="K32" s="26" t="str">
        <f t="shared" si="1"/>
        <v>X</v>
      </c>
      <c r="L32" s="11" t="str">
        <f t="shared" si="2"/>
        <v>X</v>
      </c>
    </row>
    <row r="33" spans="2:17" x14ac:dyDescent="0.35">
      <c r="B33" s="239"/>
      <c r="C33" s="85" t="str">
        <f>'Big Board'!B34</f>
        <v>Air Force</v>
      </c>
      <c r="D33" s="96" t="s">
        <v>39</v>
      </c>
      <c r="E33" s="97" t="s">
        <v>73</v>
      </c>
      <c r="F33" s="98">
        <v>24</v>
      </c>
      <c r="H33" s="10"/>
      <c r="I33" s="11">
        <v>32</v>
      </c>
      <c r="J33" s="10">
        <f t="shared" si="0"/>
        <v>4</v>
      </c>
      <c r="K33" s="26" t="str">
        <f t="shared" si="1"/>
        <v>X</v>
      </c>
      <c r="L33" s="11" t="str">
        <f t="shared" si="2"/>
        <v>X</v>
      </c>
    </row>
    <row r="34" spans="2:17" x14ac:dyDescent="0.35">
      <c r="B34" s="239"/>
      <c r="C34" s="87" t="str">
        <f>'Big Board'!B35</f>
        <v>(11) Florida State</v>
      </c>
      <c r="D34" s="99" t="s">
        <v>40</v>
      </c>
      <c r="E34" s="100" t="s">
        <v>40</v>
      </c>
      <c r="F34" s="101">
        <v>36</v>
      </c>
      <c r="H34" s="10"/>
      <c r="I34" s="11">
        <v>33</v>
      </c>
      <c r="J34" s="10">
        <f t="shared" si="0"/>
        <v>2</v>
      </c>
      <c r="K34" s="26" t="str">
        <f t="shared" si="1"/>
        <v>X</v>
      </c>
      <c r="L34" s="11" t="str">
        <f t="shared" si="2"/>
        <v>X</v>
      </c>
    </row>
    <row r="35" spans="2:17" x14ac:dyDescent="0.35">
      <c r="B35" s="239"/>
      <c r="C35" s="85" t="str">
        <f>'Big Board'!B36</f>
        <v>(20) LSU</v>
      </c>
      <c r="D35" s="96" t="s">
        <v>41</v>
      </c>
      <c r="E35" s="97" t="s">
        <v>41</v>
      </c>
      <c r="F35" s="98">
        <v>3</v>
      </c>
      <c r="H35" s="10"/>
      <c r="I35" s="11">
        <v>34</v>
      </c>
      <c r="J35" s="10">
        <f t="shared" si="0"/>
        <v>29</v>
      </c>
      <c r="K35" s="26" t="str">
        <f t="shared" si="1"/>
        <v>X</v>
      </c>
      <c r="L35" s="11" t="str">
        <f t="shared" si="2"/>
        <v>X</v>
      </c>
      <c r="Q35" t="s">
        <v>4</v>
      </c>
    </row>
    <row r="36" spans="2:17" ht="15" thickBot="1" x14ac:dyDescent="0.4">
      <c r="B36" s="239"/>
      <c r="C36" s="87" t="str">
        <f>'Big Board'!B37</f>
        <v>Georgia Tech</v>
      </c>
      <c r="D36" s="99" t="s">
        <v>42</v>
      </c>
      <c r="E36" s="100" t="s">
        <v>74</v>
      </c>
      <c r="F36" s="101">
        <v>8</v>
      </c>
      <c r="H36" s="10"/>
      <c r="I36" s="3">
        <v>35</v>
      </c>
      <c r="J36" s="4">
        <f t="shared" si="0"/>
        <v>39</v>
      </c>
      <c r="K36" s="27" t="str">
        <f t="shared" si="1"/>
        <v>X</v>
      </c>
      <c r="L36" s="3" t="str">
        <f t="shared" si="2"/>
        <v>X</v>
      </c>
    </row>
    <row r="37" spans="2:17" ht="15" thickTop="1" x14ac:dyDescent="0.35">
      <c r="B37" s="239"/>
      <c r="C37" s="85" t="str">
        <f>'Big Board'!B38</f>
        <v>(4) Washington</v>
      </c>
      <c r="D37" s="96" t="s">
        <v>43</v>
      </c>
      <c r="E37" s="97" t="s">
        <v>43</v>
      </c>
      <c r="F37" s="98">
        <v>42</v>
      </c>
      <c r="H37" s="10"/>
      <c r="I37" s="11">
        <v>36</v>
      </c>
      <c r="J37" s="10">
        <f t="shared" si="0"/>
        <v>33</v>
      </c>
      <c r="K37" s="26" t="str">
        <f t="shared" si="1"/>
        <v>X</v>
      </c>
      <c r="L37" s="11" t="str">
        <f t="shared" si="2"/>
        <v>X</v>
      </c>
    </row>
    <row r="38" spans="2:17" x14ac:dyDescent="0.35">
      <c r="B38" s="239"/>
      <c r="C38" s="87" t="str">
        <f>'Big Board'!B39</f>
        <v>(3) Ohio State</v>
      </c>
      <c r="D38" s="99" t="s">
        <v>44</v>
      </c>
      <c r="E38" s="100" t="s">
        <v>97</v>
      </c>
      <c r="F38" s="101">
        <v>4</v>
      </c>
      <c r="H38" s="10"/>
      <c r="I38" s="11">
        <v>37</v>
      </c>
      <c r="J38" s="10">
        <f t="shared" si="0"/>
        <v>9</v>
      </c>
      <c r="K38" s="26" t="str">
        <f t="shared" si="1"/>
        <v>X</v>
      </c>
      <c r="L38" s="11" t="str">
        <f t="shared" si="2"/>
        <v>X</v>
      </c>
    </row>
    <row r="39" spans="2:17" x14ac:dyDescent="0.35">
      <c r="B39" s="239"/>
      <c r="C39" s="85" t="str">
        <f>'Big Board'!B40</f>
        <v>(17) Florida</v>
      </c>
      <c r="D39" s="96" t="s">
        <v>45</v>
      </c>
      <c r="E39" s="97" t="s">
        <v>10</v>
      </c>
      <c r="F39" s="98">
        <v>12</v>
      </c>
      <c r="H39" s="10"/>
      <c r="I39" s="11">
        <v>38</v>
      </c>
      <c r="J39" s="10">
        <f t="shared" si="0"/>
        <v>7</v>
      </c>
      <c r="K39" s="26" t="str">
        <f t="shared" si="1"/>
        <v>X</v>
      </c>
      <c r="L39" s="11" t="str">
        <f t="shared" si="2"/>
        <v>X</v>
      </c>
    </row>
    <row r="40" spans="2:17" x14ac:dyDescent="0.35">
      <c r="B40" s="239"/>
      <c r="C40" s="87" t="str">
        <f>'Big Board'!B41</f>
        <v>(15) Western Michigan</v>
      </c>
      <c r="D40" s="99" t="s">
        <v>46</v>
      </c>
      <c r="E40" s="100" t="s">
        <v>46</v>
      </c>
      <c r="F40" s="101">
        <v>35</v>
      </c>
      <c r="H40" s="10"/>
      <c r="I40" s="11">
        <v>39</v>
      </c>
      <c r="J40" s="10">
        <f t="shared" si="0"/>
        <v>10</v>
      </c>
      <c r="K40" s="26" t="str">
        <f t="shared" si="1"/>
        <v>X</v>
      </c>
      <c r="L40" s="11" t="str">
        <f t="shared" si="2"/>
        <v>X</v>
      </c>
    </row>
    <row r="41" spans="2:17" x14ac:dyDescent="0.35">
      <c r="B41" s="239"/>
      <c r="C41" s="85" t="str">
        <f>'Big Board'!B42</f>
        <v>(9) USC</v>
      </c>
      <c r="D41" s="96" t="s">
        <v>83</v>
      </c>
      <c r="E41" s="97" t="s">
        <v>83</v>
      </c>
      <c r="F41" s="98">
        <v>7</v>
      </c>
      <c r="H41" s="10"/>
      <c r="I41" s="11">
        <v>40</v>
      </c>
      <c r="J41" s="10">
        <f t="shared" si="0"/>
        <v>19</v>
      </c>
      <c r="K41" s="26" t="str">
        <f t="shared" si="1"/>
        <v>X</v>
      </c>
      <c r="L41" s="11" t="str">
        <f t="shared" si="2"/>
        <v>X</v>
      </c>
    </row>
    <row r="42" spans="2:17" ht="15" thickBot="1" x14ac:dyDescent="0.4">
      <c r="B42" s="240"/>
      <c r="C42" s="87" t="str">
        <f>'Big Board'!B43</f>
        <v>(14) Auburn</v>
      </c>
      <c r="D42" s="99" t="s">
        <v>47</v>
      </c>
      <c r="E42" s="100" t="s">
        <v>77</v>
      </c>
      <c r="F42" s="101">
        <v>6</v>
      </c>
      <c r="H42" s="10"/>
      <c r="I42" s="11">
        <v>41</v>
      </c>
      <c r="J42" s="10">
        <f t="shared" si="0"/>
        <v>42</v>
      </c>
      <c r="K42" s="26" t="str">
        <f t="shared" si="1"/>
        <v>X</v>
      </c>
      <c r="L42" s="11" t="str">
        <f t="shared" si="2"/>
        <v>X</v>
      </c>
    </row>
    <row r="43" spans="2:17" ht="15.5" thickTop="1" thickBot="1" x14ac:dyDescent="0.4">
      <c r="C43" s="108" t="str">
        <f>E37</f>
        <v>(1) Alabama</v>
      </c>
      <c r="D43" s="109" t="str">
        <f>E38</f>
        <v>(3) Ohio State</v>
      </c>
      <c r="E43" s="110" t="s">
        <v>43</v>
      </c>
      <c r="F43" s="111">
        <v>41</v>
      </c>
      <c r="H43" s="10"/>
      <c r="I43" s="3">
        <v>42</v>
      </c>
      <c r="J43" s="4">
        <f t="shared" si="0"/>
        <v>36</v>
      </c>
      <c r="K43" s="27" t="str">
        <f t="shared" si="1"/>
        <v>X</v>
      </c>
      <c r="L43" s="3" t="str">
        <f t="shared" si="2"/>
        <v>X</v>
      </c>
    </row>
    <row r="44" spans="2:17" ht="15" thickTop="1" x14ac:dyDescent="0.35">
      <c r="C44" s="10"/>
      <c r="D44" s="10"/>
      <c r="E44" s="10"/>
      <c r="F44" s="10"/>
    </row>
    <row r="45" spans="2:17" x14ac:dyDescent="0.35">
      <c r="C45" s="10"/>
      <c r="D45" s="10"/>
      <c r="E45" s="10"/>
      <c r="F45" s="10"/>
    </row>
    <row r="46" spans="2:17" x14ac:dyDescent="0.35">
      <c r="C46" s="10"/>
      <c r="D46" s="10"/>
      <c r="E46" s="10"/>
      <c r="F46" s="10"/>
    </row>
    <row r="47" spans="2:17" x14ac:dyDescent="0.35">
      <c r="C47" s="10"/>
      <c r="D47" s="10"/>
      <c r="E47" s="10"/>
      <c r="F47" s="10"/>
    </row>
    <row r="48" spans="2:17" x14ac:dyDescent="0.35">
      <c r="C48" s="10"/>
      <c r="D48" s="10"/>
      <c r="E48" s="10"/>
      <c r="F48" s="10"/>
    </row>
  </sheetData>
  <sheetProtection selectLockedCells="1" selectUnlockedCells="1"/>
  <mergeCells count="6">
    <mergeCell ref="B30:B42"/>
    <mergeCell ref="I1:L1"/>
    <mergeCell ref="N3:O4"/>
    <mergeCell ref="P3:Q4"/>
    <mergeCell ref="B2:B14"/>
    <mergeCell ref="B15:B29"/>
  </mergeCells>
  <conditionalFormatting sqref="F2:F43">
    <cfRule type="duplicateValues" dxfId="92" priority="1"/>
  </conditionalFormatting>
  <conditionalFormatting sqref="F2:F11">
    <cfRule type="duplicateValues" dxfId="91" priority="2"/>
  </conditionalFormatting>
  <dataValidations count="2"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errorTitle="Invalid Team Name" error="Enter the team name as it is shown to the left or select it from the drop down arrow." sqref="E2:E43">
      <formula1>C2:D2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RowHeight="14.5" x14ac:dyDescent="0.35"/>
  <cols>
    <col min="1" max="2" width="8.7265625" style="68"/>
    <col min="3" max="5" width="23.1796875" style="68" customWidth="1"/>
    <col min="6" max="6" width="14.26953125" style="68" customWidth="1"/>
    <col min="7" max="8" width="8.7265625" style="68"/>
    <col min="9" max="9" width="19" style="68" bestFit="1" customWidth="1"/>
    <col min="10" max="10" width="6.453125" style="68" hidden="1" customWidth="1"/>
    <col min="11" max="11" width="8.7265625" style="68" hidden="1" customWidth="1"/>
    <col min="12" max="12" width="8.7265625" style="68"/>
    <col min="13" max="13" width="9.1796875" style="68" customWidth="1"/>
    <col min="14" max="14" width="9.7265625" style="68" bestFit="1" customWidth="1"/>
    <col min="15" max="15" width="8.81640625" style="68" customWidth="1"/>
    <col min="16" max="16" width="8.7265625" style="68"/>
    <col min="17" max="17" width="23.54296875" style="68" customWidth="1"/>
    <col min="18" max="20" width="8.7265625" style="68"/>
    <col min="21" max="21" width="8.7265625" style="68" customWidth="1"/>
    <col min="22" max="16384" width="8.7265625" style="68"/>
  </cols>
  <sheetData>
    <row r="1" spans="1:18" ht="15.5" thickTop="1" thickBot="1" x14ac:dyDescent="0.4">
      <c r="A1" s="68" t="s">
        <v>4</v>
      </c>
      <c r="C1" s="89" t="s">
        <v>5</v>
      </c>
      <c r="D1" s="90" t="s">
        <v>78</v>
      </c>
      <c r="E1" s="91" t="s">
        <v>2</v>
      </c>
      <c r="F1" s="92" t="s">
        <v>3</v>
      </c>
      <c r="I1" s="72" t="s">
        <v>6</v>
      </c>
      <c r="J1" s="72"/>
      <c r="K1" s="72"/>
      <c r="L1" s="72"/>
      <c r="O1" s="73"/>
      <c r="P1" s="73"/>
    </row>
    <row r="2" spans="1:18" ht="15.5" thickTop="1" thickBot="1" x14ac:dyDescent="0.4">
      <c r="B2" s="238" t="s">
        <v>102</v>
      </c>
      <c r="C2" s="84" t="s">
        <v>48</v>
      </c>
      <c r="D2" s="93" t="s">
        <v>91</v>
      </c>
      <c r="E2" s="94" t="s">
        <v>91</v>
      </c>
      <c r="F2" s="95">
        <v>15</v>
      </c>
      <c r="I2" s="81">
        <v>1</v>
      </c>
      <c r="J2" s="68">
        <f>MATCH(I2,$F$2:$F$43,0)</f>
        <v>16</v>
      </c>
      <c r="K2" s="70" t="str">
        <f>IF(J2&gt;=0,"X","")</f>
        <v>X</v>
      </c>
      <c r="L2" s="81" t="str">
        <f>IFERROR(K2,"Unused")</f>
        <v>X</v>
      </c>
      <c r="O2" s="74"/>
      <c r="P2" s="74"/>
    </row>
    <row r="3" spans="1:18" x14ac:dyDescent="0.35">
      <c r="B3" s="239"/>
      <c r="C3" s="85" t="s">
        <v>49</v>
      </c>
      <c r="D3" s="96" t="s">
        <v>14</v>
      </c>
      <c r="E3" s="97" t="s">
        <v>14</v>
      </c>
      <c r="F3" s="98">
        <v>42</v>
      </c>
      <c r="I3" s="81">
        <v>2</v>
      </c>
      <c r="J3" s="68">
        <f t="shared" ref="J3:J43" si="0">MATCH(I3,$F$2:$F$43,0)</f>
        <v>35</v>
      </c>
      <c r="K3" s="70" t="str">
        <f t="shared" ref="K3:K43" si="1">IF(J3&gt;=0,"X","")</f>
        <v>X</v>
      </c>
      <c r="L3" s="81" t="str">
        <f t="shared" ref="L3:L43" si="2">IFERROR(K3,"Unused")</f>
        <v>X</v>
      </c>
      <c r="N3" s="232" t="s">
        <v>8</v>
      </c>
      <c r="O3" s="233"/>
      <c r="P3" s="233" t="s">
        <v>127</v>
      </c>
      <c r="Q3" s="236"/>
    </row>
    <row r="4" spans="1:18" ht="15" thickBot="1" x14ac:dyDescent="0.4">
      <c r="B4" s="239"/>
      <c r="C4" s="87" t="s">
        <v>50</v>
      </c>
      <c r="D4" s="99" t="s">
        <v>90</v>
      </c>
      <c r="E4" s="100" t="s">
        <v>50</v>
      </c>
      <c r="F4" s="101">
        <v>9</v>
      </c>
      <c r="I4" s="81">
        <v>3</v>
      </c>
      <c r="J4" s="68">
        <f t="shared" si="0"/>
        <v>40</v>
      </c>
      <c r="K4" s="70" t="str">
        <f t="shared" si="1"/>
        <v>X</v>
      </c>
      <c r="L4" s="81" t="str">
        <f t="shared" si="2"/>
        <v>X</v>
      </c>
      <c r="N4" s="234"/>
      <c r="O4" s="235"/>
      <c r="P4" s="235"/>
      <c r="Q4" s="237"/>
    </row>
    <row r="5" spans="1:18" x14ac:dyDescent="0.35">
      <c r="B5" s="239"/>
      <c r="C5" s="85" t="s">
        <v>92</v>
      </c>
      <c r="D5" s="96" t="s">
        <v>15</v>
      </c>
      <c r="E5" s="97" t="s">
        <v>15</v>
      </c>
      <c r="F5" s="98">
        <v>25</v>
      </c>
      <c r="I5" s="81">
        <v>4</v>
      </c>
      <c r="J5" s="68">
        <f t="shared" si="0"/>
        <v>28</v>
      </c>
      <c r="K5" s="70" t="str">
        <f t="shared" si="1"/>
        <v>X</v>
      </c>
      <c r="L5" s="81" t="str">
        <f t="shared" si="2"/>
        <v>X</v>
      </c>
    </row>
    <row r="6" spans="1:18" x14ac:dyDescent="0.35">
      <c r="B6" s="239"/>
      <c r="C6" s="87" t="s">
        <v>51</v>
      </c>
      <c r="D6" s="99" t="s">
        <v>89</v>
      </c>
      <c r="E6" s="100" t="s">
        <v>51</v>
      </c>
      <c r="F6" s="101">
        <v>8</v>
      </c>
      <c r="H6" s="75"/>
      <c r="I6" s="76">
        <v>5</v>
      </c>
      <c r="J6" s="75">
        <f t="shared" si="0"/>
        <v>37</v>
      </c>
      <c r="K6" s="78" t="str">
        <f t="shared" si="1"/>
        <v>X</v>
      </c>
      <c r="L6" s="76" t="str">
        <f t="shared" si="2"/>
        <v>X</v>
      </c>
    </row>
    <row r="7" spans="1:18" x14ac:dyDescent="0.35">
      <c r="B7" s="239"/>
      <c r="C7" s="85" t="s">
        <v>52</v>
      </c>
      <c r="D7" s="96" t="s">
        <v>16</v>
      </c>
      <c r="E7" s="97" t="s">
        <v>52</v>
      </c>
      <c r="F7" s="98">
        <v>7</v>
      </c>
      <c r="H7" s="75"/>
      <c r="I7" s="76">
        <v>6</v>
      </c>
      <c r="J7" s="75">
        <f t="shared" si="0"/>
        <v>34</v>
      </c>
      <c r="K7" s="78" t="str">
        <f t="shared" si="1"/>
        <v>X</v>
      </c>
      <c r="L7" s="76" t="str">
        <f t="shared" si="2"/>
        <v>X</v>
      </c>
    </row>
    <row r="8" spans="1:18" ht="15" thickBot="1" x14ac:dyDescent="0.4">
      <c r="B8" s="239"/>
      <c r="C8" s="87" t="s">
        <v>53</v>
      </c>
      <c r="D8" s="99" t="s">
        <v>17</v>
      </c>
      <c r="E8" s="100" t="s">
        <v>53</v>
      </c>
      <c r="F8" s="101">
        <v>40</v>
      </c>
      <c r="H8" s="75"/>
      <c r="I8" s="71">
        <v>7</v>
      </c>
      <c r="J8" s="72">
        <f t="shared" si="0"/>
        <v>6</v>
      </c>
      <c r="K8" s="79" t="str">
        <f t="shared" si="1"/>
        <v>X</v>
      </c>
      <c r="L8" s="71" t="str">
        <f t="shared" si="2"/>
        <v>X</v>
      </c>
    </row>
    <row r="9" spans="1:18" ht="15" thickTop="1" x14ac:dyDescent="0.35">
      <c r="B9" s="239"/>
      <c r="C9" s="85" t="s">
        <v>54</v>
      </c>
      <c r="D9" s="96" t="s">
        <v>81</v>
      </c>
      <c r="E9" s="97" t="s">
        <v>54</v>
      </c>
      <c r="F9" s="98">
        <v>14</v>
      </c>
      <c r="H9" s="75"/>
      <c r="I9" s="76">
        <v>8</v>
      </c>
      <c r="J9" s="75">
        <f t="shared" si="0"/>
        <v>5</v>
      </c>
      <c r="K9" s="78" t="str">
        <f t="shared" si="1"/>
        <v>X</v>
      </c>
      <c r="L9" s="76" t="str">
        <f t="shared" si="2"/>
        <v>X</v>
      </c>
    </row>
    <row r="10" spans="1:18" x14ac:dyDescent="0.35">
      <c r="B10" s="239"/>
      <c r="C10" s="87" t="s">
        <v>55</v>
      </c>
      <c r="D10" s="99" t="s">
        <v>18</v>
      </c>
      <c r="E10" s="100" t="s">
        <v>55</v>
      </c>
      <c r="F10" s="101">
        <v>22</v>
      </c>
      <c r="H10" s="75"/>
      <c r="I10" s="76">
        <v>9</v>
      </c>
      <c r="J10" s="75">
        <f t="shared" si="0"/>
        <v>3</v>
      </c>
      <c r="K10" s="78" t="str">
        <f t="shared" si="1"/>
        <v>X</v>
      </c>
      <c r="L10" s="76" t="str">
        <f t="shared" si="2"/>
        <v>X</v>
      </c>
      <c r="R10" s="68" t="s">
        <v>4</v>
      </c>
    </row>
    <row r="11" spans="1:18" x14ac:dyDescent="0.35">
      <c r="B11" s="239"/>
      <c r="C11" s="85" t="s">
        <v>98</v>
      </c>
      <c r="D11" s="96" t="s">
        <v>19</v>
      </c>
      <c r="E11" s="97" t="s">
        <v>98</v>
      </c>
      <c r="F11" s="98">
        <v>27</v>
      </c>
      <c r="H11" s="75"/>
      <c r="I11" s="76">
        <v>10</v>
      </c>
      <c r="J11" s="75">
        <f t="shared" si="0"/>
        <v>25</v>
      </c>
      <c r="K11" s="78" t="str">
        <f t="shared" si="1"/>
        <v>X</v>
      </c>
      <c r="L11" s="76" t="str">
        <f t="shared" si="2"/>
        <v>X</v>
      </c>
    </row>
    <row r="12" spans="1:18" x14ac:dyDescent="0.35">
      <c r="B12" s="239"/>
      <c r="C12" s="87" t="s">
        <v>56</v>
      </c>
      <c r="D12" s="99" t="s">
        <v>20</v>
      </c>
      <c r="E12" s="100" t="s">
        <v>56</v>
      </c>
      <c r="F12" s="101">
        <v>18</v>
      </c>
      <c r="H12" s="75"/>
      <c r="I12" s="76">
        <v>11</v>
      </c>
      <c r="J12" s="75">
        <f t="shared" si="0"/>
        <v>27</v>
      </c>
      <c r="K12" s="78" t="str">
        <f t="shared" si="1"/>
        <v>X</v>
      </c>
      <c r="L12" s="76" t="str">
        <f t="shared" si="2"/>
        <v>X</v>
      </c>
    </row>
    <row r="13" spans="1:18" x14ac:dyDescent="0.35">
      <c r="B13" s="239"/>
      <c r="C13" s="85" t="s">
        <v>57</v>
      </c>
      <c r="D13" s="96" t="s">
        <v>21</v>
      </c>
      <c r="E13" s="97" t="s">
        <v>21</v>
      </c>
      <c r="F13" s="98">
        <v>29</v>
      </c>
      <c r="H13" s="75"/>
      <c r="I13" s="76">
        <v>12</v>
      </c>
      <c r="J13" s="75">
        <f t="shared" si="0"/>
        <v>31</v>
      </c>
      <c r="K13" s="78" t="str">
        <f t="shared" si="1"/>
        <v>X</v>
      </c>
      <c r="L13" s="76" t="str">
        <f t="shared" si="2"/>
        <v>X</v>
      </c>
    </row>
    <row r="14" spans="1:18" ht="15" thickBot="1" x14ac:dyDescent="0.4">
      <c r="B14" s="240"/>
      <c r="C14" s="87" t="s">
        <v>58</v>
      </c>
      <c r="D14" s="99" t="s">
        <v>22</v>
      </c>
      <c r="E14" s="100" t="s">
        <v>22</v>
      </c>
      <c r="F14" s="101">
        <v>35</v>
      </c>
      <c r="H14" s="75"/>
      <c r="I14" s="76">
        <v>13</v>
      </c>
      <c r="J14" s="75">
        <f t="shared" si="0"/>
        <v>14</v>
      </c>
      <c r="K14" s="78" t="str">
        <f t="shared" si="1"/>
        <v>X</v>
      </c>
      <c r="L14" s="76" t="str">
        <f t="shared" si="2"/>
        <v>X</v>
      </c>
      <c r="Q14" s="68" t="s">
        <v>4</v>
      </c>
    </row>
    <row r="15" spans="1:18" ht="15" thickBot="1" x14ac:dyDescent="0.4">
      <c r="B15" s="238" t="s">
        <v>103</v>
      </c>
      <c r="C15" s="102" t="s">
        <v>59</v>
      </c>
      <c r="D15" s="103" t="s">
        <v>23</v>
      </c>
      <c r="E15" s="104" t="s">
        <v>59</v>
      </c>
      <c r="F15" s="105">
        <v>13</v>
      </c>
      <c r="H15" s="75"/>
      <c r="I15" s="71">
        <v>14</v>
      </c>
      <c r="J15" s="72">
        <f t="shared" si="0"/>
        <v>8</v>
      </c>
      <c r="K15" s="79" t="str">
        <f t="shared" si="1"/>
        <v>X</v>
      </c>
      <c r="L15" s="71" t="str">
        <f t="shared" si="2"/>
        <v>X</v>
      </c>
    </row>
    <row r="16" spans="1:18" ht="15" thickTop="1" x14ac:dyDescent="0.35">
      <c r="B16" s="239"/>
      <c r="C16" s="87" t="s">
        <v>60</v>
      </c>
      <c r="D16" s="99" t="s">
        <v>88</v>
      </c>
      <c r="E16" s="100" t="s">
        <v>88</v>
      </c>
      <c r="F16" s="101">
        <v>23</v>
      </c>
      <c r="H16" s="75"/>
      <c r="I16" s="76">
        <v>15</v>
      </c>
      <c r="J16" s="75">
        <f t="shared" si="0"/>
        <v>1</v>
      </c>
      <c r="K16" s="78" t="str">
        <f t="shared" si="1"/>
        <v>X</v>
      </c>
      <c r="L16" s="76" t="str">
        <f t="shared" si="2"/>
        <v>X</v>
      </c>
    </row>
    <row r="17" spans="2:12" x14ac:dyDescent="0.35">
      <c r="B17" s="239"/>
      <c r="C17" s="85" t="s">
        <v>61</v>
      </c>
      <c r="D17" s="96" t="s">
        <v>24</v>
      </c>
      <c r="E17" s="97" t="s">
        <v>24</v>
      </c>
      <c r="F17" s="98">
        <v>1</v>
      </c>
      <c r="H17" s="75"/>
      <c r="I17" s="76">
        <v>16</v>
      </c>
      <c r="J17" s="75">
        <f t="shared" si="0"/>
        <v>38</v>
      </c>
      <c r="K17" s="78" t="str">
        <f t="shared" si="1"/>
        <v>X</v>
      </c>
      <c r="L17" s="76" t="str">
        <f t="shared" si="2"/>
        <v>X</v>
      </c>
    </row>
    <row r="18" spans="2:12" x14ac:dyDescent="0.35">
      <c r="B18" s="239"/>
      <c r="C18" s="87" t="s">
        <v>62</v>
      </c>
      <c r="D18" s="99" t="s">
        <v>25</v>
      </c>
      <c r="E18" s="100" t="s">
        <v>62</v>
      </c>
      <c r="F18" s="101">
        <v>19</v>
      </c>
      <c r="H18" s="75"/>
      <c r="I18" s="76">
        <v>17</v>
      </c>
      <c r="J18" s="75">
        <f t="shared" si="0"/>
        <v>41</v>
      </c>
      <c r="K18" s="78" t="str">
        <f t="shared" si="1"/>
        <v>X</v>
      </c>
      <c r="L18" s="76" t="str">
        <f t="shared" si="2"/>
        <v>X</v>
      </c>
    </row>
    <row r="19" spans="2:12" x14ac:dyDescent="0.35">
      <c r="B19" s="239"/>
      <c r="C19" s="85" t="s">
        <v>63</v>
      </c>
      <c r="D19" s="96" t="s">
        <v>26</v>
      </c>
      <c r="E19" s="97" t="s">
        <v>63</v>
      </c>
      <c r="F19" s="98">
        <v>32</v>
      </c>
      <c r="H19" s="75"/>
      <c r="I19" s="76">
        <v>18</v>
      </c>
      <c r="J19" s="75">
        <f t="shared" si="0"/>
        <v>11</v>
      </c>
      <c r="K19" s="78" t="str">
        <f t="shared" si="1"/>
        <v>X</v>
      </c>
      <c r="L19" s="76" t="str">
        <f t="shared" si="2"/>
        <v>X</v>
      </c>
    </row>
    <row r="20" spans="2:12" x14ac:dyDescent="0.35">
      <c r="B20" s="239"/>
      <c r="C20" s="87" t="s">
        <v>64</v>
      </c>
      <c r="D20" s="99" t="s">
        <v>27</v>
      </c>
      <c r="E20" s="100" t="s">
        <v>64</v>
      </c>
      <c r="F20" s="101">
        <v>28</v>
      </c>
      <c r="H20" s="75"/>
      <c r="I20" s="76">
        <v>19</v>
      </c>
      <c r="J20" s="75">
        <f t="shared" si="0"/>
        <v>17</v>
      </c>
      <c r="K20" s="78" t="str">
        <f t="shared" si="1"/>
        <v>X</v>
      </c>
      <c r="L20" s="76" t="str">
        <f t="shared" si="2"/>
        <v>X</v>
      </c>
    </row>
    <row r="21" spans="2:12" x14ac:dyDescent="0.35">
      <c r="B21" s="239"/>
      <c r="C21" s="85" t="s">
        <v>93</v>
      </c>
      <c r="D21" s="96" t="s">
        <v>28</v>
      </c>
      <c r="E21" s="97" t="s">
        <v>93</v>
      </c>
      <c r="F21" s="98">
        <v>34</v>
      </c>
      <c r="H21" s="75"/>
      <c r="I21" s="76">
        <v>20</v>
      </c>
      <c r="J21" s="75">
        <f t="shared" si="0"/>
        <v>30</v>
      </c>
      <c r="K21" s="78" t="str">
        <f t="shared" si="1"/>
        <v>X</v>
      </c>
      <c r="L21" s="76" t="str">
        <f t="shared" si="2"/>
        <v>X</v>
      </c>
    </row>
    <row r="22" spans="2:12" ht="15" thickBot="1" x14ac:dyDescent="0.4">
      <c r="B22" s="239"/>
      <c r="C22" s="87" t="s">
        <v>65</v>
      </c>
      <c r="D22" s="99" t="s">
        <v>87</v>
      </c>
      <c r="E22" s="100" t="s">
        <v>87</v>
      </c>
      <c r="F22" s="101">
        <v>38</v>
      </c>
      <c r="H22" s="75"/>
      <c r="I22" s="71">
        <v>21</v>
      </c>
      <c r="J22" s="72">
        <f t="shared" si="0"/>
        <v>23</v>
      </c>
      <c r="K22" s="79" t="str">
        <f t="shared" si="1"/>
        <v>X</v>
      </c>
      <c r="L22" s="71" t="str">
        <f t="shared" si="2"/>
        <v>X</v>
      </c>
    </row>
    <row r="23" spans="2:12" ht="15" thickTop="1" x14ac:dyDescent="0.35">
      <c r="B23" s="239"/>
      <c r="C23" s="85" t="s">
        <v>66</v>
      </c>
      <c r="D23" s="96" t="s">
        <v>29</v>
      </c>
      <c r="E23" s="97" t="s">
        <v>29</v>
      </c>
      <c r="F23" s="98">
        <v>31</v>
      </c>
      <c r="H23" s="75"/>
      <c r="I23" s="76">
        <v>22</v>
      </c>
      <c r="J23" s="75">
        <f t="shared" si="0"/>
        <v>9</v>
      </c>
      <c r="K23" s="78" t="str">
        <f t="shared" si="1"/>
        <v>X</v>
      </c>
      <c r="L23" s="76" t="str">
        <f t="shared" si="2"/>
        <v>X</v>
      </c>
    </row>
    <row r="24" spans="2:12" x14ac:dyDescent="0.35">
      <c r="B24" s="239"/>
      <c r="C24" s="87" t="s">
        <v>80</v>
      </c>
      <c r="D24" s="99" t="s">
        <v>30</v>
      </c>
      <c r="E24" s="100" t="s">
        <v>30</v>
      </c>
      <c r="F24" s="101">
        <v>21</v>
      </c>
      <c r="H24" s="75"/>
      <c r="I24" s="76">
        <v>23</v>
      </c>
      <c r="J24" s="75">
        <f t="shared" si="0"/>
        <v>15</v>
      </c>
      <c r="K24" s="78" t="str">
        <f t="shared" si="1"/>
        <v>X</v>
      </c>
      <c r="L24" s="76" t="str">
        <f t="shared" si="2"/>
        <v>X</v>
      </c>
    </row>
    <row r="25" spans="2:12" x14ac:dyDescent="0.35">
      <c r="B25" s="239"/>
      <c r="C25" s="85" t="s">
        <v>67</v>
      </c>
      <c r="D25" s="96" t="s">
        <v>31</v>
      </c>
      <c r="E25" s="97" t="s">
        <v>31</v>
      </c>
      <c r="F25" s="98">
        <v>37</v>
      </c>
      <c r="H25" s="75"/>
      <c r="I25" s="76">
        <v>24</v>
      </c>
      <c r="J25" s="75">
        <f t="shared" si="0"/>
        <v>26</v>
      </c>
      <c r="K25" s="78" t="str">
        <f t="shared" si="1"/>
        <v>X</v>
      </c>
      <c r="L25" s="76" t="str">
        <f t="shared" si="2"/>
        <v>X</v>
      </c>
    </row>
    <row r="26" spans="2:12" x14ac:dyDescent="0.35">
      <c r="B26" s="239"/>
      <c r="C26" s="87" t="s">
        <v>94</v>
      </c>
      <c r="D26" s="99" t="s">
        <v>32</v>
      </c>
      <c r="E26" s="100" t="s">
        <v>94</v>
      </c>
      <c r="F26" s="101">
        <v>10</v>
      </c>
      <c r="H26" s="75"/>
      <c r="I26" s="76">
        <v>25</v>
      </c>
      <c r="J26" s="75">
        <f t="shared" si="0"/>
        <v>4</v>
      </c>
      <c r="K26" s="78" t="str">
        <f t="shared" si="1"/>
        <v>X</v>
      </c>
      <c r="L26" s="76" t="str">
        <f t="shared" si="2"/>
        <v>X</v>
      </c>
    </row>
    <row r="27" spans="2:12" x14ac:dyDescent="0.35">
      <c r="B27" s="241"/>
      <c r="C27" s="85" t="s">
        <v>68</v>
      </c>
      <c r="D27" s="96" t="s">
        <v>33</v>
      </c>
      <c r="E27" s="97" t="s">
        <v>68</v>
      </c>
      <c r="F27" s="98">
        <v>24</v>
      </c>
      <c r="H27" s="75"/>
      <c r="I27" s="76">
        <v>26</v>
      </c>
      <c r="J27" s="75">
        <f t="shared" si="0"/>
        <v>29</v>
      </c>
      <c r="K27" s="78" t="str">
        <f t="shared" si="1"/>
        <v>X</v>
      </c>
      <c r="L27" s="76" t="str">
        <f t="shared" si="2"/>
        <v>X</v>
      </c>
    </row>
    <row r="28" spans="2:12" x14ac:dyDescent="0.35">
      <c r="B28" s="241"/>
      <c r="C28" s="87" t="s">
        <v>69</v>
      </c>
      <c r="D28" s="99" t="s">
        <v>34</v>
      </c>
      <c r="E28" s="100" t="s">
        <v>69</v>
      </c>
      <c r="F28" s="101">
        <v>11</v>
      </c>
      <c r="H28" s="75"/>
      <c r="I28" s="76">
        <v>27</v>
      </c>
      <c r="J28" s="75">
        <f t="shared" si="0"/>
        <v>10</v>
      </c>
      <c r="K28" s="78" t="str">
        <f t="shared" si="1"/>
        <v>X</v>
      </c>
      <c r="L28" s="76" t="str">
        <f t="shared" si="2"/>
        <v>X</v>
      </c>
    </row>
    <row r="29" spans="2:12" ht="15" thickBot="1" x14ac:dyDescent="0.4">
      <c r="B29" s="242"/>
      <c r="C29" s="85" t="s">
        <v>95</v>
      </c>
      <c r="D29" s="96" t="s">
        <v>35</v>
      </c>
      <c r="E29" s="97" t="s">
        <v>35</v>
      </c>
      <c r="F29" s="98">
        <v>4</v>
      </c>
      <c r="H29" s="75"/>
      <c r="I29" s="71">
        <v>28</v>
      </c>
      <c r="J29" s="72">
        <f t="shared" si="0"/>
        <v>19</v>
      </c>
      <c r="K29" s="79" t="str">
        <f t="shared" si="1"/>
        <v>X</v>
      </c>
      <c r="L29" s="71" t="str">
        <f t="shared" si="2"/>
        <v>X</v>
      </c>
    </row>
    <row r="30" spans="2:12" x14ac:dyDescent="0.35">
      <c r="B30" s="238" t="s">
        <v>104</v>
      </c>
      <c r="C30" s="106" t="s">
        <v>70</v>
      </c>
      <c r="D30" s="93" t="s">
        <v>36</v>
      </c>
      <c r="E30" s="107" t="s">
        <v>36</v>
      </c>
      <c r="F30" s="95">
        <v>26</v>
      </c>
      <c r="H30" s="75"/>
      <c r="I30" s="76">
        <v>29</v>
      </c>
      <c r="J30" s="75">
        <f t="shared" si="0"/>
        <v>12</v>
      </c>
      <c r="K30" s="78" t="str">
        <f t="shared" si="1"/>
        <v>X</v>
      </c>
      <c r="L30" s="76" t="str">
        <f t="shared" si="2"/>
        <v>X</v>
      </c>
    </row>
    <row r="31" spans="2:12" x14ac:dyDescent="0.35">
      <c r="B31" s="239"/>
      <c r="C31" s="85" t="s">
        <v>71</v>
      </c>
      <c r="D31" s="96" t="s">
        <v>37</v>
      </c>
      <c r="E31" s="97" t="s">
        <v>37</v>
      </c>
      <c r="F31" s="98">
        <v>20</v>
      </c>
      <c r="H31" s="75"/>
      <c r="I31" s="76">
        <v>30</v>
      </c>
      <c r="J31" s="75">
        <f t="shared" si="0"/>
        <v>42</v>
      </c>
      <c r="K31" s="78" t="str">
        <f t="shared" si="1"/>
        <v>X</v>
      </c>
      <c r="L31" s="76" t="str">
        <f t="shared" si="2"/>
        <v>X</v>
      </c>
    </row>
    <row r="32" spans="2:12" x14ac:dyDescent="0.35">
      <c r="B32" s="239"/>
      <c r="C32" s="87" t="s">
        <v>72</v>
      </c>
      <c r="D32" s="99" t="s">
        <v>38</v>
      </c>
      <c r="E32" s="100" t="s">
        <v>38</v>
      </c>
      <c r="F32" s="101">
        <v>12</v>
      </c>
      <c r="H32" s="75"/>
      <c r="I32" s="76">
        <v>31</v>
      </c>
      <c r="J32" s="75">
        <f t="shared" si="0"/>
        <v>22</v>
      </c>
      <c r="K32" s="78" t="str">
        <f t="shared" si="1"/>
        <v>X</v>
      </c>
      <c r="L32" s="76" t="str">
        <f t="shared" si="2"/>
        <v>X</v>
      </c>
    </row>
    <row r="33" spans="2:17" x14ac:dyDescent="0.35">
      <c r="B33" s="239"/>
      <c r="C33" s="85" t="s">
        <v>73</v>
      </c>
      <c r="D33" s="96" t="s">
        <v>39</v>
      </c>
      <c r="E33" s="97" t="s">
        <v>73</v>
      </c>
      <c r="F33" s="98">
        <v>33</v>
      </c>
      <c r="H33" s="75"/>
      <c r="I33" s="76">
        <v>32</v>
      </c>
      <c r="J33" s="75">
        <f t="shared" si="0"/>
        <v>18</v>
      </c>
      <c r="K33" s="78" t="str">
        <f t="shared" si="1"/>
        <v>X</v>
      </c>
      <c r="L33" s="76" t="str">
        <f t="shared" si="2"/>
        <v>X</v>
      </c>
    </row>
    <row r="34" spans="2:17" x14ac:dyDescent="0.35">
      <c r="B34" s="239"/>
      <c r="C34" s="87" t="s">
        <v>96</v>
      </c>
      <c r="D34" s="99" t="s">
        <v>40</v>
      </c>
      <c r="E34" s="100" t="s">
        <v>40</v>
      </c>
      <c r="F34" s="101">
        <v>36</v>
      </c>
      <c r="H34" s="75"/>
      <c r="I34" s="76">
        <v>33</v>
      </c>
      <c r="J34" s="75">
        <f t="shared" si="0"/>
        <v>32</v>
      </c>
      <c r="K34" s="78" t="str">
        <f t="shared" si="1"/>
        <v>X</v>
      </c>
      <c r="L34" s="76" t="str">
        <f t="shared" si="2"/>
        <v>X</v>
      </c>
    </row>
    <row r="35" spans="2:17" x14ac:dyDescent="0.35">
      <c r="B35" s="239"/>
      <c r="C35" s="85" t="s">
        <v>84</v>
      </c>
      <c r="D35" s="96" t="s">
        <v>41</v>
      </c>
      <c r="E35" s="97" t="s">
        <v>41</v>
      </c>
      <c r="F35" s="98">
        <v>6</v>
      </c>
      <c r="H35" s="75"/>
      <c r="I35" s="76">
        <v>34</v>
      </c>
      <c r="J35" s="75">
        <f t="shared" si="0"/>
        <v>20</v>
      </c>
      <c r="K35" s="78" t="str">
        <f t="shared" si="1"/>
        <v>X</v>
      </c>
      <c r="L35" s="76" t="str">
        <f t="shared" si="2"/>
        <v>X</v>
      </c>
      <c r="Q35" s="68" t="s">
        <v>4</v>
      </c>
    </row>
    <row r="36" spans="2:17" ht="15" thickBot="1" x14ac:dyDescent="0.4">
      <c r="B36" s="239"/>
      <c r="C36" s="87" t="s">
        <v>74</v>
      </c>
      <c r="D36" s="99" t="s">
        <v>42</v>
      </c>
      <c r="E36" s="100" t="s">
        <v>42</v>
      </c>
      <c r="F36" s="101">
        <v>2</v>
      </c>
      <c r="H36" s="75"/>
      <c r="I36" s="71">
        <v>35</v>
      </c>
      <c r="J36" s="72">
        <f t="shared" si="0"/>
        <v>13</v>
      </c>
      <c r="K36" s="79" t="str">
        <f t="shared" si="1"/>
        <v>X</v>
      </c>
      <c r="L36" s="71" t="str">
        <f t="shared" si="2"/>
        <v>X</v>
      </c>
    </row>
    <row r="37" spans="2:17" ht="15" thickTop="1" x14ac:dyDescent="0.35">
      <c r="B37" s="239"/>
      <c r="C37" s="85" t="s">
        <v>75</v>
      </c>
      <c r="D37" s="96" t="s">
        <v>43</v>
      </c>
      <c r="E37" s="97" t="s">
        <v>43</v>
      </c>
      <c r="F37" s="98">
        <v>39</v>
      </c>
      <c r="H37" s="75"/>
      <c r="I37" s="76">
        <v>36</v>
      </c>
      <c r="J37" s="75">
        <f t="shared" si="0"/>
        <v>33</v>
      </c>
      <c r="K37" s="78" t="str">
        <f t="shared" si="1"/>
        <v>X</v>
      </c>
      <c r="L37" s="76" t="str">
        <f t="shared" si="2"/>
        <v>X</v>
      </c>
    </row>
    <row r="38" spans="2:17" x14ac:dyDescent="0.35">
      <c r="B38" s="239"/>
      <c r="C38" s="87" t="s">
        <v>97</v>
      </c>
      <c r="D38" s="99" t="s">
        <v>44</v>
      </c>
      <c r="E38" s="100" t="s">
        <v>97</v>
      </c>
      <c r="F38" s="101">
        <v>5</v>
      </c>
      <c r="H38" s="75"/>
      <c r="I38" s="76">
        <v>37</v>
      </c>
      <c r="J38" s="75">
        <f t="shared" si="0"/>
        <v>24</v>
      </c>
      <c r="K38" s="78" t="str">
        <f t="shared" si="1"/>
        <v>X</v>
      </c>
      <c r="L38" s="76" t="str">
        <f t="shared" si="2"/>
        <v>X</v>
      </c>
    </row>
    <row r="39" spans="2:17" x14ac:dyDescent="0.35">
      <c r="B39" s="239"/>
      <c r="C39" s="85" t="s">
        <v>10</v>
      </c>
      <c r="D39" s="96" t="s">
        <v>45</v>
      </c>
      <c r="E39" s="97" t="s">
        <v>45</v>
      </c>
      <c r="F39" s="98">
        <v>16</v>
      </c>
      <c r="H39" s="75"/>
      <c r="I39" s="76">
        <v>38</v>
      </c>
      <c r="J39" s="75">
        <f t="shared" si="0"/>
        <v>21</v>
      </c>
      <c r="K39" s="78" t="str">
        <f t="shared" si="1"/>
        <v>X</v>
      </c>
      <c r="L39" s="76" t="str">
        <f t="shared" si="2"/>
        <v>X</v>
      </c>
    </row>
    <row r="40" spans="2:17" x14ac:dyDescent="0.35">
      <c r="B40" s="239"/>
      <c r="C40" s="87" t="s">
        <v>76</v>
      </c>
      <c r="D40" s="99" t="s">
        <v>46</v>
      </c>
      <c r="E40" s="100" t="s">
        <v>46</v>
      </c>
      <c r="F40" s="101">
        <v>41</v>
      </c>
      <c r="H40" s="75"/>
      <c r="I40" s="76">
        <v>39</v>
      </c>
      <c r="J40" s="75">
        <f t="shared" si="0"/>
        <v>36</v>
      </c>
      <c r="K40" s="78" t="str">
        <f t="shared" si="1"/>
        <v>X</v>
      </c>
      <c r="L40" s="76" t="str">
        <f t="shared" si="2"/>
        <v>X</v>
      </c>
    </row>
    <row r="41" spans="2:17" x14ac:dyDescent="0.35">
      <c r="B41" s="239"/>
      <c r="C41" s="85" t="s">
        <v>82</v>
      </c>
      <c r="D41" s="96" t="s">
        <v>83</v>
      </c>
      <c r="E41" s="97" t="s">
        <v>83</v>
      </c>
      <c r="F41" s="98">
        <v>3</v>
      </c>
      <c r="H41" s="75"/>
      <c r="I41" s="76">
        <v>40</v>
      </c>
      <c r="J41" s="75">
        <f t="shared" si="0"/>
        <v>7</v>
      </c>
      <c r="K41" s="78" t="str">
        <f t="shared" si="1"/>
        <v>X</v>
      </c>
      <c r="L41" s="76" t="str">
        <f t="shared" si="2"/>
        <v>X</v>
      </c>
    </row>
    <row r="42" spans="2:17" ht="15" thickBot="1" x14ac:dyDescent="0.4">
      <c r="B42" s="240"/>
      <c r="C42" s="87" t="s">
        <v>77</v>
      </c>
      <c r="D42" s="99" t="s">
        <v>47</v>
      </c>
      <c r="E42" s="100" t="s">
        <v>47</v>
      </c>
      <c r="F42" s="101">
        <v>17</v>
      </c>
      <c r="H42" s="75"/>
      <c r="I42" s="76">
        <v>41</v>
      </c>
      <c r="J42" s="75">
        <f t="shared" si="0"/>
        <v>39</v>
      </c>
      <c r="K42" s="78" t="str">
        <f t="shared" si="1"/>
        <v>X</v>
      </c>
      <c r="L42" s="76" t="str">
        <f t="shared" si="2"/>
        <v>X</v>
      </c>
    </row>
    <row r="43" spans="2:17" ht="15.5" thickTop="1" thickBot="1" x14ac:dyDescent="0.4">
      <c r="C43" s="108" t="str">
        <f>E37</f>
        <v>(1) Alabama</v>
      </c>
      <c r="D43" s="109" t="str">
        <f>E38</f>
        <v>(3) Ohio State</v>
      </c>
      <c r="E43" s="110" t="s">
        <v>43</v>
      </c>
      <c r="F43" s="111">
        <v>30</v>
      </c>
      <c r="H43" s="75"/>
      <c r="I43" s="71">
        <v>42</v>
      </c>
      <c r="J43" s="72">
        <f t="shared" si="0"/>
        <v>2</v>
      </c>
      <c r="K43" s="79" t="str">
        <f t="shared" si="1"/>
        <v>X</v>
      </c>
      <c r="L43" s="71" t="str">
        <f t="shared" si="2"/>
        <v>X</v>
      </c>
    </row>
    <row r="44" spans="2:17" ht="15" thickTop="1" x14ac:dyDescent="0.35">
      <c r="C44" s="75"/>
      <c r="D44" s="75"/>
      <c r="E44" s="75"/>
      <c r="F44" s="75"/>
    </row>
    <row r="45" spans="2:17" x14ac:dyDescent="0.35">
      <c r="C45" s="75"/>
      <c r="D45" s="75"/>
      <c r="E45" s="75"/>
      <c r="F45" s="75"/>
    </row>
    <row r="46" spans="2:17" x14ac:dyDescent="0.35">
      <c r="C46" s="75"/>
      <c r="D46" s="75"/>
      <c r="E46" s="75"/>
      <c r="F46" s="75"/>
    </row>
    <row r="47" spans="2:17" x14ac:dyDescent="0.35">
      <c r="C47" s="75"/>
      <c r="D47" s="75"/>
      <c r="E47" s="75"/>
      <c r="F47" s="75"/>
    </row>
    <row r="48" spans="2:17" x14ac:dyDescent="0.35">
      <c r="C48" s="75"/>
      <c r="D48" s="75"/>
      <c r="E48" s="75"/>
      <c r="F48" s="75"/>
    </row>
  </sheetData>
  <mergeCells count="5">
    <mergeCell ref="N3:O4"/>
    <mergeCell ref="P3:Q4"/>
    <mergeCell ref="B2:B14"/>
    <mergeCell ref="B15:B29"/>
    <mergeCell ref="B30:B42"/>
  </mergeCells>
  <conditionalFormatting sqref="F2:F43">
    <cfRule type="duplicateValues" dxfId="90" priority="1"/>
  </conditionalFormatting>
  <conditionalFormatting sqref="F2:F11">
    <cfRule type="duplicateValues" dxfId="89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RowHeight="14.5" x14ac:dyDescent="0.35"/>
  <cols>
    <col min="1" max="2" width="8.7265625" style="155"/>
    <col min="3" max="5" width="23.1796875" style="155" customWidth="1"/>
    <col min="6" max="6" width="14.26953125" style="155" customWidth="1"/>
    <col min="7" max="8" width="8.7265625" style="155"/>
    <col min="9" max="9" width="19" style="155" bestFit="1" customWidth="1"/>
    <col min="10" max="10" width="6.453125" style="155" hidden="1" customWidth="1"/>
    <col min="11" max="11" width="8.7265625" style="155" hidden="1" customWidth="1"/>
    <col min="12" max="12" width="8.7265625" style="155"/>
    <col min="13" max="13" width="9.1796875" style="155" customWidth="1"/>
    <col min="14" max="14" width="9.7265625" style="155" bestFit="1" customWidth="1"/>
    <col min="15" max="15" width="8.81640625" style="155" customWidth="1"/>
    <col min="16" max="16" width="8.7265625" style="155"/>
    <col min="17" max="17" width="12.453125" style="155" customWidth="1"/>
    <col min="18" max="20" width="8.7265625" style="155"/>
    <col min="21" max="21" width="8.7265625" style="155" customWidth="1"/>
    <col min="22" max="16384" width="8.7265625" style="155"/>
  </cols>
  <sheetData>
    <row r="1" spans="1:18" ht="15" thickBot="1" x14ac:dyDescent="0.4">
      <c r="A1" s="155" t="s">
        <v>4</v>
      </c>
      <c r="C1" s="162" t="s">
        <v>5</v>
      </c>
      <c r="D1" s="172" t="s">
        <v>78</v>
      </c>
      <c r="E1" s="166" t="s">
        <v>2</v>
      </c>
      <c r="F1" s="163" t="s">
        <v>3</v>
      </c>
      <c r="I1" s="159" t="s">
        <v>6</v>
      </c>
      <c r="J1" s="159"/>
      <c r="K1" s="159"/>
      <c r="L1" s="159"/>
      <c r="O1" s="160"/>
      <c r="P1" s="160"/>
    </row>
    <row r="2" spans="1:18" ht="15.5" thickTop="1" thickBot="1" x14ac:dyDescent="0.4">
      <c r="C2" s="162" t="str">
        <f>'[1]Big Board'!B3</f>
        <v>NC Central</v>
      </c>
      <c r="D2" s="164" t="s">
        <v>91</v>
      </c>
      <c r="E2" s="166" t="s">
        <v>91</v>
      </c>
      <c r="F2" s="173">
        <v>42</v>
      </c>
      <c r="I2" s="156">
        <v>1</v>
      </c>
      <c r="J2" s="155">
        <f>MATCH(I2,$F$2:$F$43,0)</f>
        <v>27</v>
      </c>
      <c r="K2" s="157" t="str">
        <f>IF(J2&gt;=0,"X","")</f>
        <v>X</v>
      </c>
      <c r="L2" s="156" t="str">
        <f>IFERROR(K2,"Unused")</f>
        <v>X</v>
      </c>
      <c r="O2" s="161"/>
      <c r="P2" s="161"/>
    </row>
    <row r="3" spans="1:18" x14ac:dyDescent="0.35">
      <c r="C3" s="162" t="str">
        <f>'[1]Big Board'!B4</f>
        <v>UTSA</v>
      </c>
      <c r="D3" s="165" t="s">
        <v>14</v>
      </c>
      <c r="E3" s="166" t="s">
        <v>14</v>
      </c>
      <c r="F3" s="166">
        <v>18</v>
      </c>
      <c r="I3" s="156">
        <v>2</v>
      </c>
      <c r="J3" s="155">
        <f t="shared" ref="J3:J43" si="0">MATCH(I3,$F$2:$F$43,0)</f>
        <v>41</v>
      </c>
      <c r="K3" s="157" t="str">
        <f t="shared" ref="K3:K43" si="1">IF(J3&gt;=0,"X","")</f>
        <v>X</v>
      </c>
      <c r="L3" s="156" t="str">
        <f t="shared" ref="L3:L43" si="2">IFERROR(K3,"Unused")</f>
        <v>X</v>
      </c>
      <c r="N3" s="232" t="s">
        <v>8</v>
      </c>
      <c r="O3" s="233"/>
      <c r="P3" s="233" t="s">
        <v>135</v>
      </c>
      <c r="Q3" s="236"/>
    </row>
    <row r="4" spans="1:18" ht="15" thickBot="1" x14ac:dyDescent="0.4">
      <c r="C4" s="162" t="str">
        <f>'[1]Big Board'!B5</f>
        <v>Houston</v>
      </c>
      <c r="D4" s="165" t="s">
        <v>90</v>
      </c>
      <c r="E4" s="177" t="s">
        <v>50</v>
      </c>
      <c r="F4" s="166">
        <v>26</v>
      </c>
      <c r="I4" s="156">
        <v>3</v>
      </c>
      <c r="J4" s="155">
        <f t="shared" si="0"/>
        <v>38</v>
      </c>
      <c r="K4" s="157" t="str">
        <f t="shared" si="1"/>
        <v>X</v>
      </c>
      <c r="L4" s="156" t="str">
        <f t="shared" si="2"/>
        <v>X</v>
      </c>
      <c r="N4" s="234"/>
      <c r="O4" s="235"/>
      <c r="P4" s="235"/>
      <c r="Q4" s="237"/>
    </row>
    <row r="5" spans="1:18" x14ac:dyDescent="0.35">
      <c r="C5" s="172" t="str">
        <f>'[1]Big Board'!B6</f>
        <v>Arkansas State</v>
      </c>
      <c r="D5" s="165" t="s">
        <v>15</v>
      </c>
      <c r="E5" s="166" t="s">
        <v>92</v>
      </c>
      <c r="F5" s="177">
        <v>27</v>
      </c>
      <c r="I5" s="156">
        <v>4</v>
      </c>
      <c r="J5" s="155">
        <f t="shared" si="0"/>
        <v>37</v>
      </c>
      <c r="K5" s="157" t="str">
        <f t="shared" si="1"/>
        <v>X</v>
      </c>
      <c r="L5" s="156" t="str">
        <f t="shared" si="2"/>
        <v>X</v>
      </c>
    </row>
    <row r="6" spans="1:18" x14ac:dyDescent="0.35">
      <c r="C6" s="172" t="str">
        <f>'[1]Big Board'!B7</f>
        <v>Toledo</v>
      </c>
      <c r="D6" s="165" t="s">
        <v>89</v>
      </c>
      <c r="E6" s="166" t="s">
        <v>89</v>
      </c>
      <c r="F6" s="177">
        <v>8</v>
      </c>
      <c r="H6" s="162"/>
      <c r="I6" s="163">
        <v>5</v>
      </c>
      <c r="J6" s="162">
        <f t="shared" si="0"/>
        <v>16</v>
      </c>
      <c r="K6" s="175" t="str">
        <f t="shared" si="1"/>
        <v>X</v>
      </c>
      <c r="L6" s="163" t="str">
        <f t="shared" si="2"/>
        <v>X</v>
      </c>
    </row>
    <row r="7" spans="1:18" x14ac:dyDescent="0.35">
      <c r="C7" s="172" t="str">
        <f>'[1]Big Board'!B8</f>
        <v>Southern Miss</v>
      </c>
      <c r="D7" s="165" t="s">
        <v>16</v>
      </c>
      <c r="E7" s="166" t="s">
        <v>52</v>
      </c>
      <c r="F7" s="163">
        <v>7</v>
      </c>
      <c r="H7" s="162"/>
      <c r="I7" s="163">
        <v>6</v>
      </c>
      <c r="J7" s="162">
        <f t="shared" si="0"/>
        <v>12</v>
      </c>
      <c r="K7" s="175" t="str">
        <f t="shared" si="1"/>
        <v>X</v>
      </c>
      <c r="L7" s="163" t="str">
        <f t="shared" si="2"/>
        <v>X</v>
      </c>
    </row>
    <row r="8" spans="1:18" ht="15" thickBot="1" x14ac:dyDescent="0.4">
      <c r="C8" s="172" t="str">
        <f>'[1]Big Board'!B9</f>
        <v>Tulsa</v>
      </c>
      <c r="D8" s="165" t="s">
        <v>17</v>
      </c>
      <c r="E8" s="166" t="s">
        <v>53</v>
      </c>
      <c r="F8" s="177">
        <v>36</v>
      </c>
      <c r="H8" s="162"/>
      <c r="I8" s="158">
        <v>7</v>
      </c>
      <c r="J8" s="159">
        <f t="shared" si="0"/>
        <v>6</v>
      </c>
      <c r="K8" s="176" t="str">
        <f t="shared" si="1"/>
        <v>X</v>
      </c>
      <c r="L8" s="158" t="str">
        <f t="shared" si="2"/>
        <v>X</v>
      </c>
    </row>
    <row r="9" spans="1:18" ht="15" thickTop="1" x14ac:dyDescent="0.35">
      <c r="C9" s="172" t="str">
        <f>'[1]Big Board'!B10</f>
        <v>Memphis</v>
      </c>
      <c r="D9" s="165" t="s">
        <v>81</v>
      </c>
      <c r="E9" s="166" t="s">
        <v>54</v>
      </c>
      <c r="F9" s="177">
        <v>22</v>
      </c>
      <c r="H9" s="162"/>
      <c r="I9" s="163">
        <v>8</v>
      </c>
      <c r="J9" s="162">
        <f t="shared" si="0"/>
        <v>5</v>
      </c>
      <c r="K9" s="175" t="str">
        <f t="shared" si="1"/>
        <v>X</v>
      </c>
      <c r="L9" s="163" t="str">
        <f t="shared" si="2"/>
        <v>X</v>
      </c>
    </row>
    <row r="10" spans="1:18" x14ac:dyDescent="0.35">
      <c r="C10" s="172" t="str">
        <f>'[1]Big Board'!B11</f>
        <v>BYU</v>
      </c>
      <c r="D10" s="165" t="s">
        <v>18</v>
      </c>
      <c r="E10" s="166" t="s">
        <v>55</v>
      </c>
      <c r="F10" s="177">
        <v>33</v>
      </c>
      <c r="H10" s="162"/>
      <c r="I10" s="163">
        <v>9</v>
      </c>
      <c r="J10" s="162">
        <f t="shared" si="0"/>
        <v>33</v>
      </c>
      <c r="K10" s="175" t="str">
        <f t="shared" si="1"/>
        <v>X</v>
      </c>
      <c r="L10" s="163" t="str">
        <f t="shared" si="2"/>
        <v>X</v>
      </c>
      <c r="R10" s="155" t="s">
        <v>4</v>
      </c>
    </row>
    <row r="11" spans="1:18" x14ac:dyDescent="0.35">
      <c r="C11" s="172" t="str">
        <f>'[1]Big Board'!B12</f>
        <v>Colorado State</v>
      </c>
      <c r="D11" s="165" t="s">
        <v>19</v>
      </c>
      <c r="E11" s="166" t="s">
        <v>98</v>
      </c>
      <c r="F11" s="177">
        <v>37</v>
      </c>
      <c r="H11" s="162"/>
      <c r="I11" s="163">
        <v>10</v>
      </c>
      <c r="J11" s="162">
        <f t="shared" si="0"/>
        <v>35</v>
      </c>
      <c r="K11" s="175" t="str">
        <f t="shared" si="1"/>
        <v>X</v>
      </c>
      <c r="L11" s="163" t="str">
        <f t="shared" si="2"/>
        <v>X</v>
      </c>
    </row>
    <row r="12" spans="1:18" x14ac:dyDescent="0.35">
      <c r="C12" s="172" t="str">
        <f>'[1]Big Board'!B13</f>
        <v>Old Dominion</v>
      </c>
      <c r="D12" s="165" t="s">
        <v>20</v>
      </c>
      <c r="E12" s="166" t="s">
        <v>20</v>
      </c>
      <c r="F12" s="177">
        <v>15</v>
      </c>
      <c r="H12" s="162"/>
      <c r="I12" s="163">
        <v>11</v>
      </c>
      <c r="J12" s="162">
        <f t="shared" si="0"/>
        <v>20</v>
      </c>
      <c r="K12" s="175" t="str">
        <f t="shared" si="1"/>
        <v>X</v>
      </c>
      <c r="L12" s="163" t="str">
        <f t="shared" si="2"/>
        <v>X</v>
      </c>
    </row>
    <row r="13" spans="1:18" x14ac:dyDescent="0.35">
      <c r="C13" s="172" t="str">
        <f>'[1]Big Board'!B14</f>
        <v>Louisiana Tech</v>
      </c>
      <c r="D13" s="165" t="s">
        <v>21</v>
      </c>
      <c r="E13" s="166" t="s">
        <v>57</v>
      </c>
      <c r="F13" s="177">
        <v>6</v>
      </c>
      <c r="H13" s="162"/>
      <c r="I13" s="163">
        <v>12</v>
      </c>
      <c r="J13" s="162">
        <f t="shared" si="0"/>
        <v>25</v>
      </c>
      <c r="K13" s="175" t="str">
        <f t="shared" si="1"/>
        <v>X</v>
      </c>
      <c r="L13" s="163" t="str">
        <f t="shared" si="2"/>
        <v>X</v>
      </c>
    </row>
    <row r="14" spans="1:18" ht="15" thickBot="1" x14ac:dyDescent="0.4">
      <c r="C14" s="179" t="str">
        <f>'[1]Big Board'!B15</f>
        <v>Ohio</v>
      </c>
      <c r="D14" s="178" t="s">
        <v>22</v>
      </c>
      <c r="E14" s="180" t="s">
        <v>58</v>
      </c>
      <c r="F14" s="181">
        <v>17</v>
      </c>
      <c r="H14" s="162"/>
      <c r="I14" s="163">
        <v>13</v>
      </c>
      <c r="J14" s="162">
        <f t="shared" si="0"/>
        <v>29</v>
      </c>
      <c r="K14" s="175" t="str">
        <f t="shared" si="1"/>
        <v>X</v>
      </c>
      <c r="L14" s="163" t="str">
        <f t="shared" si="2"/>
        <v>X</v>
      </c>
      <c r="Q14" s="155" t="s">
        <v>4</v>
      </c>
    </row>
    <row r="15" spans="1:18" ht="15" thickBot="1" x14ac:dyDescent="0.4">
      <c r="C15" s="172" t="str">
        <f>'[1]Big Board'!B16</f>
        <v>Middle Tennessee</v>
      </c>
      <c r="D15" s="165" t="s">
        <v>23</v>
      </c>
      <c r="E15" s="166" t="s">
        <v>59</v>
      </c>
      <c r="F15" s="163">
        <v>19</v>
      </c>
      <c r="H15" s="162"/>
      <c r="I15" s="158">
        <v>14</v>
      </c>
      <c r="J15" s="159">
        <f t="shared" si="0"/>
        <v>31</v>
      </c>
      <c r="K15" s="176" t="str">
        <f t="shared" si="1"/>
        <v>X</v>
      </c>
      <c r="L15" s="158" t="str">
        <f t="shared" si="2"/>
        <v>X</v>
      </c>
    </row>
    <row r="16" spans="1:18" ht="15" thickTop="1" x14ac:dyDescent="0.35">
      <c r="C16" s="172" t="str">
        <f>'[1]Big Board'!B17</f>
        <v>Miami (OH)</v>
      </c>
      <c r="D16" s="165" t="s">
        <v>88</v>
      </c>
      <c r="E16" s="177" t="s">
        <v>88</v>
      </c>
      <c r="F16" s="177">
        <v>25</v>
      </c>
      <c r="H16" s="162"/>
      <c r="I16" s="163">
        <v>15</v>
      </c>
      <c r="J16" s="162">
        <f t="shared" si="0"/>
        <v>11</v>
      </c>
      <c r="K16" s="175" t="str">
        <f t="shared" si="1"/>
        <v>X</v>
      </c>
      <c r="L16" s="163" t="str">
        <f t="shared" si="2"/>
        <v>X</v>
      </c>
    </row>
    <row r="17" spans="3:12" x14ac:dyDescent="0.35">
      <c r="C17" s="172" t="str">
        <f>'[1]Big Board'!B18</f>
        <v>Boston College</v>
      </c>
      <c r="D17" s="165" t="s">
        <v>24</v>
      </c>
      <c r="E17" s="177" t="s">
        <v>61</v>
      </c>
      <c r="F17" s="177">
        <v>5</v>
      </c>
      <c r="H17" s="162"/>
      <c r="I17" s="163">
        <v>16</v>
      </c>
      <c r="J17" s="162">
        <f t="shared" si="0"/>
        <v>34</v>
      </c>
      <c r="K17" s="175" t="str">
        <f t="shared" si="1"/>
        <v>X</v>
      </c>
      <c r="L17" s="163" t="str">
        <f t="shared" si="2"/>
        <v>X</v>
      </c>
    </row>
    <row r="18" spans="3:12" x14ac:dyDescent="0.35">
      <c r="C18" s="172" t="str">
        <f>'[1]Big Board'!B19</f>
        <v>NC State</v>
      </c>
      <c r="D18" s="165" t="s">
        <v>25</v>
      </c>
      <c r="E18" s="177" t="s">
        <v>25</v>
      </c>
      <c r="F18" s="177">
        <v>30</v>
      </c>
      <c r="H18" s="162"/>
      <c r="I18" s="163">
        <v>17</v>
      </c>
      <c r="J18" s="162">
        <f t="shared" si="0"/>
        <v>13</v>
      </c>
      <c r="K18" s="175" t="str">
        <f t="shared" si="1"/>
        <v>X</v>
      </c>
      <c r="L18" s="163" t="str">
        <f t="shared" si="2"/>
        <v>X</v>
      </c>
    </row>
    <row r="19" spans="3:12" x14ac:dyDescent="0.35">
      <c r="C19" s="172" t="str">
        <f>'[1]Big Board'!B20</f>
        <v>Army</v>
      </c>
      <c r="D19" s="165" t="s">
        <v>26</v>
      </c>
      <c r="E19" s="166" t="s">
        <v>63</v>
      </c>
      <c r="F19" s="177">
        <v>35</v>
      </c>
      <c r="H19" s="162"/>
      <c r="I19" s="163">
        <v>18</v>
      </c>
      <c r="J19" s="162">
        <f t="shared" si="0"/>
        <v>2</v>
      </c>
      <c r="K19" s="175" t="str">
        <f t="shared" si="1"/>
        <v>X</v>
      </c>
      <c r="L19" s="163" t="str">
        <f t="shared" si="2"/>
        <v>X</v>
      </c>
    </row>
    <row r="20" spans="3:12" x14ac:dyDescent="0.35">
      <c r="C20" s="172" t="str">
        <f>'[1]Big Board'!B21</f>
        <v>(24) Temple</v>
      </c>
      <c r="D20" s="165" t="s">
        <v>27</v>
      </c>
      <c r="E20" s="166" t="s">
        <v>64</v>
      </c>
      <c r="F20" s="177">
        <v>29</v>
      </c>
      <c r="H20" s="162"/>
      <c r="I20" s="163">
        <v>19</v>
      </c>
      <c r="J20" s="162">
        <f t="shared" si="0"/>
        <v>14</v>
      </c>
      <c r="K20" s="175" t="str">
        <f t="shared" si="1"/>
        <v>X</v>
      </c>
      <c r="L20" s="163" t="str">
        <f t="shared" si="2"/>
        <v>X</v>
      </c>
    </row>
    <row r="21" spans="3:12" x14ac:dyDescent="0.35">
      <c r="C21" s="172" t="str">
        <f>'[1]Big Board'!B22</f>
        <v>Washington State</v>
      </c>
      <c r="D21" s="165" t="s">
        <v>28</v>
      </c>
      <c r="E21" s="166" t="s">
        <v>93</v>
      </c>
      <c r="F21" s="177">
        <v>11</v>
      </c>
      <c r="H21" s="162"/>
      <c r="I21" s="163">
        <v>20</v>
      </c>
      <c r="J21" s="162">
        <f t="shared" si="0"/>
        <v>28</v>
      </c>
      <c r="K21" s="175" t="str">
        <f t="shared" si="1"/>
        <v>X</v>
      </c>
      <c r="L21" s="163" t="str">
        <f t="shared" si="2"/>
        <v>X</v>
      </c>
    </row>
    <row r="22" spans="3:12" ht="15" thickBot="1" x14ac:dyDescent="0.4">
      <c r="C22" s="172" t="str">
        <f>'[1]Big Board'!B23</f>
        <v>Baylor</v>
      </c>
      <c r="D22" s="165" t="s">
        <v>87</v>
      </c>
      <c r="E22" s="166" t="s">
        <v>87</v>
      </c>
      <c r="F22" s="177">
        <v>32</v>
      </c>
      <c r="H22" s="162"/>
      <c r="I22" s="158">
        <v>21</v>
      </c>
      <c r="J22" s="159">
        <f t="shared" si="0"/>
        <v>40</v>
      </c>
      <c r="K22" s="176" t="str">
        <f t="shared" si="1"/>
        <v>X</v>
      </c>
      <c r="L22" s="158" t="str">
        <f t="shared" si="2"/>
        <v>X</v>
      </c>
    </row>
    <row r="23" spans="3:12" ht="15" thickTop="1" x14ac:dyDescent="0.35">
      <c r="C23" s="172" t="str">
        <f>'[1]Big Board'!B24</f>
        <v>Northwestern</v>
      </c>
      <c r="D23" s="165" t="s">
        <v>29</v>
      </c>
      <c r="E23" s="166" t="s">
        <v>29</v>
      </c>
      <c r="F23" s="177">
        <v>40</v>
      </c>
      <c r="H23" s="162"/>
      <c r="I23" s="163">
        <v>22</v>
      </c>
      <c r="J23" s="162">
        <f t="shared" si="0"/>
        <v>8</v>
      </c>
      <c r="K23" s="175" t="str">
        <f t="shared" si="1"/>
        <v>X</v>
      </c>
      <c r="L23" s="163" t="str">
        <f t="shared" si="2"/>
        <v>X</v>
      </c>
    </row>
    <row r="24" spans="3:12" x14ac:dyDescent="0.35">
      <c r="C24" s="172" t="str">
        <f>'[1]Big Board'!B25</f>
        <v>Miami (FL)</v>
      </c>
      <c r="D24" s="165" t="s">
        <v>30</v>
      </c>
      <c r="E24" s="166" t="s">
        <v>30</v>
      </c>
      <c r="F24" s="177">
        <v>28</v>
      </c>
      <c r="H24" s="162"/>
      <c r="I24" s="163">
        <v>23</v>
      </c>
      <c r="J24" s="162">
        <f t="shared" si="0"/>
        <v>26</v>
      </c>
      <c r="K24" s="175" t="str">
        <f t="shared" si="1"/>
        <v>X</v>
      </c>
      <c r="L24" s="163" t="str">
        <f t="shared" si="2"/>
        <v>X</v>
      </c>
    </row>
    <row r="25" spans="3:12" x14ac:dyDescent="0.35">
      <c r="C25" s="172" t="str">
        <f>'[1]Big Board'!B26</f>
        <v>Indiana</v>
      </c>
      <c r="D25" s="165" t="s">
        <v>31</v>
      </c>
      <c r="E25" s="166" t="s">
        <v>31</v>
      </c>
      <c r="F25" s="177">
        <v>38</v>
      </c>
      <c r="H25" s="162"/>
      <c r="I25" s="163">
        <v>24</v>
      </c>
      <c r="J25" s="162">
        <f t="shared" si="0"/>
        <v>30</v>
      </c>
      <c r="K25" s="175" t="str">
        <f t="shared" si="1"/>
        <v>X</v>
      </c>
      <c r="L25" s="163" t="str">
        <f t="shared" si="2"/>
        <v>X</v>
      </c>
    </row>
    <row r="26" spans="3:12" x14ac:dyDescent="0.35">
      <c r="C26" s="172" t="str">
        <f>'[1]Big Board'!B27</f>
        <v>Kansas State</v>
      </c>
      <c r="D26" s="165" t="s">
        <v>32</v>
      </c>
      <c r="E26" s="166" t="s">
        <v>32</v>
      </c>
      <c r="F26" s="177">
        <v>12</v>
      </c>
      <c r="H26" s="162"/>
      <c r="I26" s="163">
        <v>25</v>
      </c>
      <c r="J26" s="162">
        <f t="shared" si="0"/>
        <v>15</v>
      </c>
      <c r="K26" s="175" t="str">
        <f t="shared" si="1"/>
        <v>X</v>
      </c>
      <c r="L26" s="163" t="str">
        <f t="shared" si="2"/>
        <v>X</v>
      </c>
    </row>
    <row r="27" spans="3:12" x14ac:dyDescent="0.35">
      <c r="C27" s="165" t="str">
        <f>'[1]Big Board'!B28</f>
        <v>USF</v>
      </c>
      <c r="D27" s="165" t="s">
        <v>33</v>
      </c>
      <c r="E27" s="166" t="s">
        <v>68</v>
      </c>
      <c r="F27" s="177">
        <v>23</v>
      </c>
      <c r="H27" s="162"/>
      <c r="I27" s="163">
        <v>26</v>
      </c>
      <c r="J27" s="162">
        <f t="shared" si="0"/>
        <v>3</v>
      </c>
      <c r="K27" s="175" t="str">
        <f t="shared" si="1"/>
        <v>X</v>
      </c>
      <c r="L27" s="163" t="str">
        <f t="shared" si="2"/>
        <v>X</v>
      </c>
    </row>
    <row r="28" spans="3:12" x14ac:dyDescent="0.35">
      <c r="C28" s="165" t="str">
        <f>'[1]Big Board'!B29</f>
        <v>(22) Virginia Tech</v>
      </c>
      <c r="D28" s="165" t="s">
        <v>34</v>
      </c>
      <c r="E28" s="166" t="s">
        <v>34</v>
      </c>
      <c r="F28" s="177">
        <v>1</v>
      </c>
      <c r="H28" s="162"/>
      <c r="I28" s="163">
        <v>27</v>
      </c>
      <c r="J28" s="162">
        <f t="shared" si="0"/>
        <v>4</v>
      </c>
      <c r="K28" s="175" t="str">
        <f t="shared" si="1"/>
        <v>X</v>
      </c>
      <c r="L28" s="163" t="str">
        <f t="shared" si="2"/>
        <v>X</v>
      </c>
    </row>
    <row r="29" spans="3:12" ht="15" thickBot="1" x14ac:dyDescent="0.4">
      <c r="C29" s="178" t="str">
        <f>'[1]Big Board'!B30</f>
        <v>(12) Oklahoma State</v>
      </c>
      <c r="D29" s="178" t="s">
        <v>35</v>
      </c>
      <c r="E29" s="180" t="s">
        <v>35</v>
      </c>
      <c r="F29" s="181">
        <v>20</v>
      </c>
      <c r="H29" s="162"/>
      <c r="I29" s="158">
        <v>28</v>
      </c>
      <c r="J29" s="159">
        <f t="shared" si="0"/>
        <v>23</v>
      </c>
      <c r="K29" s="176" t="str">
        <f t="shared" si="1"/>
        <v>X</v>
      </c>
      <c r="L29" s="158" t="str">
        <f t="shared" si="2"/>
        <v>X</v>
      </c>
    </row>
    <row r="30" spans="3:12" x14ac:dyDescent="0.35">
      <c r="C30" s="172" t="str">
        <f>'[1]Big Board'!B31</f>
        <v>TCU</v>
      </c>
      <c r="D30" s="165" t="s">
        <v>36</v>
      </c>
      <c r="E30" s="166" t="s">
        <v>36</v>
      </c>
      <c r="F30" s="177">
        <v>13</v>
      </c>
      <c r="H30" s="162"/>
      <c r="I30" s="163">
        <v>29</v>
      </c>
      <c r="J30" s="162">
        <f t="shared" si="0"/>
        <v>19</v>
      </c>
      <c r="K30" s="175" t="str">
        <f t="shared" si="1"/>
        <v>X</v>
      </c>
      <c r="L30" s="163" t="str">
        <f t="shared" si="2"/>
        <v>X</v>
      </c>
    </row>
    <row r="31" spans="3:12" x14ac:dyDescent="0.35">
      <c r="C31" s="172" t="str">
        <f>'[1]Big Board'!B32</f>
        <v>North Carolina</v>
      </c>
      <c r="D31" s="165" t="s">
        <v>37</v>
      </c>
      <c r="E31" s="166" t="s">
        <v>37</v>
      </c>
      <c r="F31" s="177">
        <v>24</v>
      </c>
      <c r="H31" s="162"/>
      <c r="I31" s="163">
        <v>30</v>
      </c>
      <c r="J31" s="162">
        <f t="shared" si="0"/>
        <v>17</v>
      </c>
      <c r="K31" s="175" t="str">
        <f t="shared" si="1"/>
        <v>X</v>
      </c>
      <c r="L31" s="163" t="str">
        <f t="shared" si="2"/>
        <v>X</v>
      </c>
    </row>
    <row r="32" spans="3:12" x14ac:dyDescent="0.35">
      <c r="C32" s="172" t="str">
        <f>'[1]Big Board'!B33</f>
        <v>Nebraska</v>
      </c>
      <c r="D32" s="165" t="s">
        <v>38</v>
      </c>
      <c r="E32" s="166" t="s">
        <v>72</v>
      </c>
      <c r="F32" s="177">
        <v>14</v>
      </c>
      <c r="H32" s="162"/>
      <c r="I32" s="163">
        <v>31</v>
      </c>
      <c r="J32" s="162">
        <f t="shared" si="0"/>
        <v>39</v>
      </c>
      <c r="K32" s="175" t="str">
        <f t="shared" si="1"/>
        <v>X</v>
      </c>
      <c r="L32" s="163" t="str">
        <f t="shared" si="2"/>
        <v>X</v>
      </c>
    </row>
    <row r="33" spans="3:17" x14ac:dyDescent="0.35">
      <c r="C33" s="172" t="str">
        <f>'[1]Big Board'!B34</f>
        <v>Air Force</v>
      </c>
      <c r="D33" s="165" t="s">
        <v>39</v>
      </c>
      <c r="E33" s="166" t="s">
        <v>73</v>
      </c>
      <c r="F33" s="177">
        <v>39</v>
      </c>
      <c r="H33" s="162"/>
      <c r="I33" s="163">
        <v>32</v>
      </c>
      <c r="J33" s="162">
        <f t="shared" si="0"/>
        <v>21</v>
      </c>
      <c r="K33" s="175" t="str">
        <f t="shared" si="1"/>
        <v>X</v>
      </c>
      <c r="L33" s="163" t="str">
        <f t="shared" si="2"/>
        <v>X</v>
      </c>
    </row>
    <row r="34" spans="3:17" x14ac:dyDescent="0.35">
      <c r="C34" s="172" t="str">
        <f>'[1]Big Board'!B35</f>
        <v>(11) Florida State</v>
      </c>
      <c r="D34" s="165" t="s">
        <v>40</v>
      </c>
      <c r="E34" s="166" t="s">
        <v>40</v>
      </c>
      <c r="F34" s="177">
        <v>9</v>
      </c>
      <c r="H34" s="162"/>
      <c r="I34" s="163">
        <v>33</v>
      </c>
      <c r="J34" s="162">
        <f t="shared" si="0"/>
        <v>9</v>
      </c>
      <c r="K34" s="175" t="str">
        <f t="shared" si="1"/>
        <v>X</v>
      </c>
      <c r="L34" s="163" t="str">
        <f t="shared" si="2"/>
        <v>X</v>
      </c>
    </row>
    <row r="35" spans="3:17" x14ac:dyDescent="0.35">
      <c r="C35" s="172" t="str">
        <f>'[1]Big Board'!B36</f>
        <v>(20) LSU</v>
      </c>
      <c r="D35" s="165" t="s">
        <v>41</v>
      </c>
      <c r="E35" s="166" t="s">
        <v>84</v>
      </c>
      <c r="F35" s="177">
        <v>16</v>
      </c>
      <c r="H35" s="162"/>
      <c r="I35" s="163">
        <v>34</v>
      </c>
      <c r="J35" s="162">
        <f t="shared" si="0"/>
        <v>42</v>
      </c>
      <c r="K35" s="175" t="str">
        <f t="shared" si="1"/>
        <v>X</v>
      </c>
      <c r="L35" s="163" t="str">
        <f t="shared" si="2"/>
        <v>X</v>
      </c>
      <c r="Q35" s="155" t="s">
        <v>4</v>
      </c>
    </row>
    <row r="36" spans="3:17" ht="15" thickBot="1" x14ac:dyDescent="0.4">
      <c r="C36" s="172" t="str">
        <f>'[1]Big Board'!B37</f>
        <v>Georgia Tech</v>
      </c>
      <c r="D36" s="165" t="s">
        <v>42</v>
      </c>
      <c r="E36" s="166" t="s">
        <v>74</v>
      </c>
      <c r="F36" s="177">
        <v>10</v>
      </c>
      <c r="H36" s="162"/>
      <c r="I36" s="158">
        <v>35</v>
      </c>
      <c r="J36" s="159">
        <f t="shared" si="0"/>
        <v>18</v>
      </c>
      <c r="K36" s="176" t="str">
        <f t="shared" si="1"/>
        <v>X</v>
      </c>
      <c r="L36" s="158" t="str">
        <f t="shared" si="2"/>
        <v>X</v>
      </c>
    </row>
    <row r="37" spans="3:17" ht="15" thickTop="1" x14ac:dyDescent="0.35">
      <c r="C37" s="172" t="str">
        <f>'[1]Big Board'!B38</f>
        <v>(4) Washington</v>
      </c>
      <c r="D37" s="165" t="s">
        <v>43</v>
      </c>
      <c r="E37" s="166" t="s">
        <v>43</v>
      </c>
      <c r="F37" s="177">
        <v>41</v>
      </c>
      <c r="H37" s="162"/>
      <c r="I37" s="163">
        <v>36</v>
      </c>
      <c r="J37" s="162">
        <f t="shared" si="0"/>
        <v>7</v>
      </c>
      <c r="K37" s="175" t="str">
        <f t="shared" si="1"/>
        <v>X</v>
      </c>
      <c r="L37" s="163" t="str">
        <f t="shared" si="2"/>
        <v>X</v>
      </c>
    </row>
    <row r="38" spans="3:17" x14ac:dyDescent="0.35">
      <c r="C38" s="172" t="str">
        <f>'[1]Big Board'!B39</f>
        <v>(3) Ohio State</v>
      </c>
      <c r="D38" s="165" t="s">
        <v>44</v>
      </c>
      <c r="E38" s="166" t="s">
        <v>97</v>
      </c>
      <c r="F38" s="163">
        <v>4</v>
      </c>
      <c r="H38" s="162"/>
      <c r="I38" s="163">
        <v>37</v>
      </c>
      <c r="J38" s="162">
        <f t="shared" si="0"/>
        <v>10</v>
      </c>
      <c r="K38" s="175" t="str">
        <f t="shared" si="1"/>
        <v>X</v>
      </c>
      <c r="L38" s="163" t="str">
        <f t="shared" si="2"/>
        <v>X</v>
      </c>
    </row>
    <row r="39" spans="3:17" x14ac:dyDescent="0.35">
      <c r="C39" s="172" t="str">
        <f>'[1]Big Board'!B40</f>
        <v>(17) Florida</v>
      </c>
      <c r="D39" s="165" t="s">
        <v>45</v>
      </c>
      <c r="E39" s="166" t="s">
        <v>45</v>
      </c>
      <c r="F39" s="177">
        <v>3</v>
      </c>
      <c r="H39" s="162"/>
      <c r="I39" s="163">
        <v>38</v>
      </c>
      <c r="J39" s="162">
        <f t="shared" si="0"/>
        <v>24</v>
      </c>
      <c r="K39" s="175" t="str">
        <f t="shared" si="1"/>
        <v>X</v>
      </c>
      <c r="L39" s="163" t="str">
        <f t="shared" si="2"/>
        <v>X</v>
      </c>
    </row>
    <row r="40" spans="3:17" x14ac:dyDescent="0.35">
      <c r="C40" s="162" t="str">
        <f>'[1]Big Board'!B41</f>
        <v>(15) Western Michigan</v>
      </c>
      <c r="D40" s="165" t="s">
        <v>46</v>
      </c>
      <c r="E40" s="177" t="s">
        <v>46</v>
      </c>
      <c r="F40" s="166">
        <v>31</v>
      </c>
      <c r="H40" s="162"/>
      <c r="I40" s="163">
        <v>39</v>
      </c>
      <c r="J40" s="162">
        <f t="shared" si="0"/>
        <v>32</v>
      </c>
      <c r="K40" s="175" t="str">
        <f t="shared" si="1"/>
        <v>X</v>
      </c>
      <c r="L40" s="163" t="str">
        <f t="shared" si="2"/>
        <v>X</v>
      </c>
    </row>
    <row r="41" spans="3:17" x14ac:dyDescent="0.35">
      <c r="C41" s="162" t="str">
        <f>'[1]Big Board'!B42</f>
        <v>(9) USC</v>
      </c>
      <c r="D41" s="165" t="s">
        <v>83</v>
      </c>
      <c r="E41" s="166" t="s">
        <v>82</v>
      </c>
      <c r="F41" s="166">
        <v>21</v>
      </c>
      <c r="H41" s="162"/>
      <c r="I41" s="163">
        <v>40</v>
      </c>
      <c r="J41" s="162">
        <f t="shared" si="0"/>
        <v>22</v>
      </c>
      <c r="K41" s="175" t="str">
        <f t="shared" si="1"/>
        <v>X</v>
      </c>
      <c r="L41" s="163" t="str">
        <f t="shared" si="2"/>
        <v>X</v>
      </c>
    </row>
    <row r="42" spans="3:17" ht="15" thickBot="1" x14ac:dyDescent="0.4">
      <c r="C42" s="169" t="str">
        <f>'[1]Big Board'!B43</f>
        <v>(14) Auburn</v>
      </c>
      <c r="D42" s="169" t="s">
        <v>47</v>
      </c>
      <c r="E42" s="167" t="s">
        <v>77</v>
      </c>
      <c r="F42" s="170">
        <v>2</v>
      </c>
      <c r="H42" s="162"/>
      <c r="I42" s="163">
        <v>41</v>
      </c>
      <c r="J42" s="162">
        <f t="shared" si="0"/>
        <v>36</v>
      </c>
      <c r="K42" s="175" t="str">
        <f t="shared" si="1"/>
        <v>X</v>
      </c>
      <c r="L42" s="163" t="str">
        <f t="shared" si="2"/>
        <v>X</v>
      </c>
    </row>
    <row r="43" spans="3:17" ht="15.5" thickTop="1" thickBot="1" x14ac:dyDescent="0.4">
      <c r="C43" s="174" t="str">
        <f>E37</f>
        <v>(1) Alabama</v>
      </c>
      <c r="D43" s="174" t="str">
        <f>E38</f>
        <v>(3) Ohio State</v>
      </c>
      <c r="E43" s="171" t="s">
        <v>43</v>
      </c>
      <c r="F43" s="168">
        <v>34</v>
      </c>
      <c r="H43" s="162"/>
      <c r="I43" s="158">
        <v>42</v>
      </c>
      <c r="J43" s="159">
        <f t="shared" si="0"/>
        <v>1</v>
      </c>
      <c r="K43" s="176" t="str">
        <f t="shared" si="1"/>
        <v>X</v>
      </c>
      <c r="L43" s="158" t="str">
        <f t="shared" si="2"/>
        <v>X</v>
      </c>
    </row>
    <row r="44" spans="3:17" ht="15" thickTop="1" x14ac:dyDescent="0.35">
      <c r="C44" s="162"/>
      <c r="D44" s="162"/>
      <c r="E44" s="162"/>
      <c r="F44" s="162"/>
    </row>
    <row r="45" spans="3:17" x14ac:dyDescent="0.35">
      <c r="C45" s="162"/>
      <c r="D45" s="162"/>
      <c r="E45" s="162"/>
      <c r="F45" s="162"/>
    </row>
    <row r="46" spans="3:17" x14ac:dyDescent="0.35">
      <c r="C46" s="162"/>
      <c r="D46" s="162"/>
      <c r="E46" s="162"/>
      <c r="F46" s="162"/>
    </row>
    <row r="47" spans="3:17" x14ac:dyDescent="0.35">
      <c r="C47" s="162"/>
      <c r="D47" s="162"/>
      <c r="E47" s="162"/>
      <c r="F47" s="162"/>
    </row>
    <row r="48" spans="3:17" x14ac:dyDescent="0.35">
      <c r="C48" s="162"/>
      <c r="D48" s="162"/>
      <c r="E48" s="162"/>
      <c r="F48" s="162"/>
    </row>
  </sheetData>
  <mergeCells count="2">
    <mergeCell ref="N3:O4"/>
    <mergeCell ref="P3:Q4"/>
  </mergeCells>
  <conditionalFormatting sqref="F2:F43">
    <cfRule type="duplicateValues" dxfId="88" priority="1"/>
  </conditionalFormatting>
  <conditionalFormatting sqref="F2:F11">
    <cfRule type="duplicateValues" dxfId="87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0" zoomScaleNormal="50" workbookViewId="0"/>
  </sheetViews>
  <sheetFormatPr defaultRowHeight="14.5" x14ac:dyDescent="0.35"/>
  <cols>
    <col min="1" max="2" width="8.7265625" style="155"/>
    <col min="3" max="5" width="23.1796875" style="155" customWidth="1"/>
    <col min="6" max="6" width="14.1796875" style="155" customWidth="1"/>
    <col min="7" max="8" width="8.7265625" style="155"/>
    <col min="9" max="9" width="19" style="155" bestFit="1" customWidth="1"/>
    <col min="10" max="10" width="6.453125" style="155" hidden="1" customWidth="1"/>
    <col min="11" max="11" width="8.81640625" style="155" hidden="1" customWidth="1"/>
    <col min="12" max="12" width="8.7265625" style="155"/>
    <col min="13" max="13" width="9.1796875" style="155" customWidth="1"/>
    <col min="14" max="14" width="9.81640625" style="155" bestFit="1" customWidth="1"/>
    <col min="15" max="15" width="8.90625" style="155" customWidth="1"/>
    <col min="16" max="16" width="8.7265625" style="155"/>
    <col min="17" max="17" width="12.453125" style="155" customWidth="1"/>
    <col min="18" max="20" width="8.7265625" style="155"/>
    <col min="21" max="21" width="8.81640625" style="155" customWidth="1"/>
    <col min="22" max="16384" width="8.7265625" style="155"/>
  </cols>
  <sheetData>
    <row r="1" spans="1:18" ht="15" thickBot="1" x14ac:dyDescent="0.4">
      <c r="A1" s="155" t="s">
        <v>4</v>
      </c>
      <c r="C1" s="162" t="s">
        <v>5</v>
      </c>
      <c r="D1" s="172" t="s">
        <v>78</v>
      </c>
      <c r="E1" s="166" t="s">
        <v>2</v>
      </c>
      <c r="F1" s="163" t="s">
        <v>3</v>
      </c>
      <c r="I1" s="159" t="s">
        <v>6</v>
      </c>
      <c r="J1" s="159"/>
      <c r="K1" s="159"/>
      <c r="L1" s="159"/>
      <c r="O1" s="160"/>
      <c r="P1" s="160"/>
    </row>
    <row r="2" spans="1:18" ht="15.5" thickTop="1" thickBot="1" x14ac:dyDescent="0.4">
      <c r="B2" s="238" t="s">
        <v>102</v>
      </c>
      <c r="C2" s="162" t="str">
        <f>'[2]Big Board'!B3</f>
        <v>NC Central</v>
      </c>
      <c r="D2" s="164" t="s">
        <v>91</v>
      </c>
      <c r="E2" s="166" t="s">
        <v>91</v>
      </c>
      <c r="F2" s="173">
        <v>40</v>
      </c>
      <c r="I2" s="156">
        <v>1</v>
      </c>
      <c r="J2" s="155">
        <f>MATCH(I2,$F$2:$F$43,0)</f>
        <v>8</v>
      </c>
      <c r="K2" s="157" t="str">
        <f>IF(J2&gt;=0,"X","")</f>
        <v>X</v>
      </c>
      <c r="L2" s="156" t="str">
        <f>IFERROR(K2,"Unused")</f>
        <v>X</v>
      </c>
      <c r="O2" s="161"/>
      <c r="P2" s="161"/>
    </row>
    <row r="3" spans="1:18" x14ac:dyDescent="0.35">
      <c r="B3" s="239"/>
      <c r="C3" s="162" t="str">
        <f>'[2]Big Board'!B4</f>
        <v>UTSA</v>
      </c>
      <c r="D3" s="165" t="s">
        <v>14</v>
      </c>
      <c r="E3" s="166" t="s">
        <v>14</v>
      </c>
      <c r="F3" s="166">
        <v>20</v>
      </c>
      <c r="I3" s="156">
        <v>2</v>
      </c>
      <c r="J3" s="155">
        <f t="shared" ref="J3:J43" si="0">MATCH(I3,$F$2:$F$43,0)</f>
        <v>29</v>
      </c>
      <c r="K3" s="157" t="str">
        <f t="shared" ref="K3:K43" si="1">IF(J3&gt;=0,"X","")</f>
        <v>X</v>
      </c>
      <c r="L3" s="156" t="str">
        <f t="shared" ref="L3:L43" si="2">IFERROR(K3,"Unused")</f>
        <v>X</v>
      </c>
      <c r="N3" s="232" t="s">
        <v>8</v>
      </c>
      <c r="O3" s="233"/>
      <c r="P3" s="233" t="s">
        <v>12</v>
      </c>
      <c r="Q3" s="236"/>
    </row>
    <row r="4" spans="1:18" ht="15" thickBot="1" x14ac:dyDescent="0.4">
      <c r="B4" s="239"/>
      <c r="C4" s="162" t="str">
        <f>'[2]Big Board'!B5</f>
        <v>Houston</v>
      </c>
      <c r="D4" s="165" t="s">
        <v>90</v>
      </c>
      <c r="E4" s="177" t="s">
        <v>50</v>
      </c>
      <c r="F4" s="166">
        <v>35</v>
      </c>
      <c r="I4" s="156">
        <v>3</v>
      </c>
      <c r="J4" s="155">
        <f t="shared" si="0"/>
        <v>37</v>
      </c>
      <c r="K4" s="157" t="str">
        <f t="shared" si="1"/>
        <v>X</v>
      </c>
      <c r="L4" s="156" t="str">
        <f t="shared" si="2"/>
        <v>X</v>
      </c>
      <c r="N4" s="234"/>
      <c r="O4" s="235"/>
      <c r="P4" s="235"/>
      <c r="Q4" s="237"/>
    </row>
    <row r="5" spans="1:18" x14ac:dyDescent="0.35">
      <c r="B5" s="239"/>
      <c r="C5" s="172" t="str">
        <f>'[2]Big Board'!B6</f>
        <v>Arkansas State</v>
      </c>
      <c r="D5" s="165" t="s">
        <v>15</v>
      </c>
      <c r="E5" s="166" t="s">
        <v>15</v>
      </c>
      <c r="F5" s="177">
        <v>10</v>
      </c>
      <c r="I5" s="156">
        <v>4</v>
      </c>
      <c r="J5" s="155">
        <f t="shared" si="0"/>
        <v>31</v>
      </c>
      <c r="K5" s="157" t="str">
        <f t="shared" si="1"/>
        <v>X</v>
      </c>
      <c r="L5" s="156" t="str">
        <f t="shared" si="2"/>
        <v>X</v>
      </c>
    </row>
    <row r="6" spans="1:18" x14ac:dyDescent="0.35">
      <c r="B6" s="239"/>
      <c r="C6" s="172" t="str">
        <f>'[2]Big Board'!B7</f>
        <v>Toledo</v>
      </c>
      <c r="D6" s="165" t="s">
        <v>89</v>
      </c>
      <c r="E6" s="166" t="s">
        <v>51</v>
      </c>
      <c r="F6" s="177">
        <v>28</v>
      </c>
      <c r="H6" s="162"/>
      <c r="I6" s="163">
        <v>5</v>
      </c>
      <c r="J6" s="162">
        <f t="shared" si="0"/>
        <v>30</v>
      </c>
      <c r="K6" s="175" t="str">
        <f t="shared" si="1"/>
        <v>X</v>
      </c>
      <c r="L6" s="163" t="str">
        <f t="shared" si="2"/>
        <v>X</v>
      </c>
    </row>
    <row r="7" spans="1:18" x14ac:dyDescent="0.35">
      <c r="B7" s="239"/>
      <c r="C7" s="172" t="str">
        <f>'[2]Big Board'!B8</f>
        <v>Southern Miss</v>
      </c>
      <c r="D7" s="165" t="s">
        <v>16</v>
      </c>
      <c r="E7" s="166" t="s">
        <v>52</v>
      </c>
      <c r="F7" s="163">
        <v>19</v>
      </c>
      <c r="H7" s="162"/>
      <c r="I7" s="163">
        <v>6</v>
      </c>
      <c r="J7" s="162">
        <f t="shared" si="0"/>
        <v>34</v>
      </c>
      <c r="K7" s="175" t="str">
        <f t="shared" si="1"/>
        <v>X</v>
      </c>
      <c r="L7" s="163" t="str">
        <f t="shared" si="2"/>
        <v>X</v>
      </c>
    </row>
    <row r="8" spans="1:18" ht="15" thickBot="1" x14ac:dyDescent="0.4">
      <c r="B8" s="239"/>
      <c r="C8" s="172" t="str">
        <f>'[2]Big Board'!B9</f>
        <v>Tulsa</v>
      </c>
      <c r="D8" s="165" t="s">
        <v>17</v>
      </c>
      <c r="E8" s="166" t="s">
        <v>53</v>
      </c>
      <c r="F8" s="177">
        <v>17</v>
      </c>
      <c r="H8" s="162"/>
      <c r="I8" s="158">
        <v>7</v>
      </c>
      <c r="J8" s="159">
        <f t="shared" si="0"/>
        <v>28</v>
      </c>
      <c r="K8" s="176" t="str">
        <f t="shared" si="1"/>
        <v>X</v>
      </c>
      <c r="L8" s="158" t="str">
        <f t="shared" si="2"/>
        <v>X</v>
      </c>
    </row>
    <row r="9" spans="1:18" ht="15" thickTop="1" x14ac:dyDescent="0.35">
      <c r="B9" s="239"/>
      <c r="C9" s="172" t="str">
        <f>'[2]Big Board'!B10</f>
        <v>Memphis</v>
      </c>
      <c r="D9" s="165" t="s">
        <v>81</v>
      </c>
      <c r="E9" s="166" t="s">
        <v>81</v>
      </c>
      <c r="F9" s="177">
        <v>1</v>
      </c>
      <c r="H9" s="162"/>
      <c r="I9" s="163">
        <v>8</v>
      </c>
      <c r="J9" s="162">
        <f t="shared" si="0"/>
        <v>16</v>
      </c>
      <c r="K9" s="175" t="str">
        <f t="shared" si="1"/>
        <v>X</v>
      </c>
      <c r="L9" s="163" t="str">
        <f t="shared" si="2"/>
        <v>X</v>
      </c>
    </row>
    <row r="10" spans="1:18" x14ac:dyDescent="0.35">
      <c r="B10" s="239"/>
      <c r="C10" s="172" t="str">
        <f>'[2]Big Board'!B11</f>
        <v>BYU</v>
      </c>
      <c r="D10" s="165" t="s">
        <v>18</v>
      </c>
      <c r="E10" s="166" t="s">
        <v>55</v>
      </c>
      <c r="F10" s="177">
        <v>36</v>
      </c>
      <c r="H10" s="162"/>
      <c r="I10" s="163">
        <v>9</v>
      </c>
      <c r="J10" s="162">
        <f t="shared" si="0"/>
        <v>25</v>
      </c>
      <c r="K10" s="175" t="str">
        <f t="shared" si="1"/>
        <v>X</v>
      </c>
      <c r="L10" s="163" t="str">
        <f t="shared" si="2"/>
        <v>X</v>
      </c>
      <c r="R10" s="155" t="s">
        <v>4</v>
      </c>
    </row>
    <row r="11" spans="1:18" x14ac:dyDescent="0.35">
      <c r="B11" s="239"/>
      <c r="C11" s="172" t="str">
        <f>'[2]Big Board'!B12</f>
        <v>Colorado State</v>
      </c>
      <c r="D11" s="165" t="s">
        <v>19</v>
      </c>
      <c r="E11" s="166" t="s">
        <v>98</v>
      </c>
      <c r="F11" s="177">
        <v>27</v>
      </c>
      <c r="H11" s="162"/>
      <c r="I11" s="163">
        <v>10</v>
      </c>
      <c r="J11" s="162">
        <f t="shared" si="0"/>
        <v>4</v>
      </c>
      <c r="K11" s="175" t="str">
        <f t="shared" si="1"/>
        <v>X</v>
      </c>
      <c r="L11" s="163" t="str">
        <f t="shared" si="2"/>
        <v>X</v>
      </c>
    </row>
    <row r="12" spans="1:18" x14ac:dyDescent="0.35">
      <c r="B12" s="239"/>
      <c r="C12" s="172" t="str">
        <f>'[2]Big Board'!B13</f>
        <v>Old Dominion</v>
      </c>
      <c r="D12" s="165" t="s">
        <v>20</v>
      </c>
      <c r="E12" s="166" t="s">
        <v>20</v>
      </c>
      <c r="F12" s="177">
        <v>26</v>
      </c>
      <c r="H12" s="162"/>
      <c r="I12" s="163">
        <v>11</v>
      </c>
      <c r="J12" s="162">
        <f t="shared" si="0"/>
        <v>38</v>
      </c>
      <c r="K12" s="175" t="str">
        <f t="shared" si="1"/>
        <v>X</v>
      </c>
      <c r="L12" s="163" t="str">
        <f t="shared" si="2"/>
        <v>X</v>
      </c>
    </row>
    <row r="13" spans="1:18" x14ac:dyDescent="0.35">
      <c r="B13" s="239"/>
      <c r="C13" s="172" t="str">
        <f>'[2]Big Board'!B14</f>
        <v>Louisiana Tech</v>
      </c>
      <c r="D13" s="165" t="s">
        <v>21</v>
      </c>
      <c r="E13" s="166" t="s">
        <v>57</v>
      </c>
      <c r="F13" s="177">
        <v>12</v>
      </c>
      <c r="H13" s="162"/>
      <c r="I13" s="163">
        <v>12</v>
      </c>
      <c r="J13" s="162">
        <f t="shared" si="0"/>
        <v>12</v>
      </c>
      <c r="K13" s="175" t="str">
        <f t="shared" si="1"/>
        <v>X</v>
      </c>
      <c r="L13" s="163" t="str">
        <f t="shared" si="2"/>
        <v>X</v>
      </c>
    </row>
    <row r="14" spans="1:18" ht="15" thickBot="1" x14ac:dyDescent="0.4">
      <c r="B14" s="240"/>
      <c r="C14" s="179" t="str">
        <f>'[2]Big Board'!B15</f>
        <v>Ohio</v>
      </c>
      <c r="D14" s="178" t="s">
        <v>22</v>
      </c>
      <c r="E14" s="180" t="s">
        <v>58</v>
      </c>
      <c r="F14" s="181">
        <v>16</v>
      </c>
      <c r="H14" s="162"/>
      <c r="I14" s="163">
        <v>13</v>
      </c>
      <c r="J14" s="162">
        <f t="shared" si="0"/>
        <v>35</v>
      </c>
      <c r="K14" s="175" t="str">
        <f t="shared" si="1"/>
        <v>X</v>
      </c>
      <c r="L14" s="163" t="str">
        <f t="shared" si="2"/>
        <v>X</v>
      </c>
      <c r="Q14" s="155" t="s">
        <v>4</v>
      </c>
    </row>
    <row r="15" spans="1:18" ht="15" thickBot="1" x14ac:dyDescent="0.4">
      <c r="B15" s="238" t="s">
        <v>103</v>
      </c>
      <c r="C15" s="172" t="str">
        <f>'[2]Big Board'!B16</f>
        <v>Middle Tennessee</v>
      </c>
      <c r="D15" s="165" t="s">
        <v>23</v>
      </c>
      <c r="E15" s="166" t="s">
        <v>59</v>
      </c>
      <c r="F15" s="163">
        <v>29</v>
      </c>
      <c r="H15" s="162"/>
      <c r="I15" s="158">
        <v>14</v>
      </c>
      <c r="J15" s="159">
        <f t="shared" si="0"/>
        <v>15</v>
      </c>
      <c r="K15" s="176" t="str">
        <f t="shared" si="1"/>
        <v>X</v>
      </c>
      <c r="L15" s="158" t="str">
        <f t="shared" si="2"/>
        <v>X</v>
      </c>
    </row>
    <row r="16" spans="1:18" ht="15" thickTop="1" x14ac:dyDescent="0.35">
      <c r="B16" s="239"/>
      <c r="C16" s="172" t="str">
        <f>'[2]Big Board'!B17</f>
        <v>Miami (OH)</v>
      </c>
      <c r="D16" s="165" t="s">
        <v>88</v>
      </c>
      <c r="E16" s="177" t="s">
        <v>60</v>
      </c>
      <c r="F16" s="177">
        <v>14</v>
      </c>
      <c r="H16" s="162"/>
      <c r="I16" s="163">
        <v>15</v>
      </c>
      <c r="J16" s="162">
        <f t="shared" si="0"/>
        <v>21</v>
      </c>
      <c r="K16" s="175" t="str">
        <f t="shared" si="1"/>
        <v>X</v>
      </c>
      <c r="L16" s="163" t="str">
        <f t="shared" si="2"/>
        <v>X</v>
      </c>
    </row>
    <row r="17" spans="1:12" x14ac:dyDescent="0.35">
      <c r="B17" s="239"/>
      <c r="C17" s="172" t="str">
        <f>'[2]Big Board'!B18</f>
        <v>Boston College</v>
      </c>
      <c r="D17" s="165" t="s">
        <v>24</v>
      </c>
      <c r="E17" s="177" t="s">
        <v>24</v>
      </c>
      <c r="F17" s="177">
        <v>8</v>
      </c>
      <c r="H17" s="162"/>
      <c r="I17" s="163">
        <v>16</v>
      </c>
      <c r="J17" s="162">
        <f t="shared" si="0"/>
        <v>13</v>
      </c>
      <c r="K17" s="175" t="str">
        <f t="shared" si="1"/>
        <v>X</v>
      </c>
      <c r="L17" s="163" t="str">
        <f t="shared" si="2"/>
        <v>X</v>
      </c>
    </row>
    <row r="18" spans="1:12" x14ac:dyDescent="0.35">
      <c r="B18" s="239"/>
      <c r="C18" s="172" t="str">
        <f>'[2]Big Board'!B19</f>
        <v>NC State</v>
      </c>
      <c r="D18" s="165" t="s">
        <v>25</v>
      </c>
      <c r="E18" s="177" t="s">
        <v>62</v>
      </c>
      <c r="F18" s="177">
        <v>24</v>
      </c>
      <c r="H18" s="162"/>
      <c r="I18" s="163">
        <v>17</v>
      </c>
      <c r="J18" s="162">
        <f t="shared" si="0"/>
        <v>7</v>
      </c>
      <c r="K18" s="175" t="str">
        <f t="shared" si="1"/>
        <v>X</v>
      </c>
      <c r="L18" s="163" t="str">
        <f t="shared" si="2"/>
        <v>X</v>
      </c>
    </row>
    <row r="19" spans="1:12" x14ac:dyDescent="0.35">
      <c r="B19" s="239"/>
      <c r="C19" s="172" t="str">
        <f>'[2]Big Board'!B20</f>
        <v>Army</v>
      </c>
      <c r="D19" s="165" t="s">
        <v>26</v>
      </c>
      <c r="E19" s="166" t="s">
        <v>63</v>
      </c>
      <c r="F19" s="177">
        <v>37</v>
      </c>
      <c r="H19" s="162"/>
      <c r="I19" s="163">
        <v>18</v>
      </c>
      <c r="J19" s="162">
        <f t="shared" si="0"/>
        <v>33</v>
      </c>
      <c r="K19" s="175" t="str">
        <f t="shared" si="1"/>
        <v>X</v>
      </c>
      <c r="L19" s="163" t="str">
        <f t="shared" si="2"/>
        <v>X</v>
      </c>
    </row>
    <row r="20" spans="1:12" x14ac:dyDescent="0.35">
      <c r="B20" s="239"/>
      <c r="C20" s="172" t="str">
        <f>'[2]Big Board'!B21</f>
        <v>(24) Temple</v>
      </c>
      <c r="D20" s="165" t="s">
        <v>27</v>
      </c>
      <c r="E20" s="166" t="s">
        <v>64</v>
      </c>
      <c r="F20" s="177">
        <v>34</v>
      </c>
      <c r="H20" s="162"/>
      <c r="I20" s="163">
        <v>19</v>
      </c>
      <c r="J20" s="162">
        <f t="shared" si="0"/>
        <v>6</v>
      </c>
      <c r="K20" s="175" t="str">
        <f t="shared" si="1"/>
        <v>X</v>
      </c>
      <c r="L20" s="163" t="str">
        <f t="shared" si="2"/>
        <v>X</v>
      </c>
    </row>
    <row r="21" spans="1:12" x14ac:dyDescent="0.35">
      <c r="B21" s="239"/>
      <c r="C21" s="172" t="str">
        <f>'[2]Big Board'!B22</f>
        <v>Washington State</v>
      </c>
      <c r="D21" s="165" t="s">
        <v>28</v>
      </c>
      <c r="E21" s="166" t="s">
        <v>93</v>
      </c>
      <c r="F21" s="177">
        <v>39</v>
      </c>
      <c r="H21" s="162"/>
      <c r="I21" s="163">
        <v>20</v>
      </c>
      <c r="J21" s="162">
        <f t="shared" si="0"/>
        <v>2</v>
      </c>
      <c r="K21" s="175" t="str">
        <f t="shared" si="1"/>
        <v>X</v>
      </c>
      <c r="L21" s="163" t="str">
        <f t="shared" si="2"/>
        <v>X</v>
      </c>
    </row>
    <row r="22" spans="1:12" ht="15" thickBot="1" x14ac:dyDescent="0.4">
      <c r="B22" s="239"/>
      <c r="C22" s="172" t="str">
        <f>'[2]Big Board'!B23</f>
        <v>Baylor</v>
      </c>
      <c r="D22" s="165" t="s">
        <v>87</v>
      </c>
      <c r="E22" s="166" t="s">
        <v>87</v>
      </c>
      <c r="F22" s="177">
        <v>15</v>
      </c>
      <c r="H22" s="162"/>
      <c r="I22" s="158">
        <v>21</v>
      </c>
      <c r="J22" s="159">
        <f t="shared" si="0"/>
        <v>23</v>
      </c>
      <c r="K22" s="176" t="str">
        <f t="shared" si="1"/>
        <v>X</v>
      </c>
      <c r="L22" s="158" t="str">
        <f t="shared" si="2"/>
        <v>X</v>
      </c>
    </row>
    <row r="23" spans="1:12" ht="15" thickTop="1" x14ac:dyDescent="0.35">
      <c r="B23" s="239"/>
      <c r="C23" s="172" t="str">
        <f>'[2]Big Board'!B24</f>
        <v>Northwestern</v>
      </c>
      <c r="D23" s="165" t="s">
        <v>29</v>
      </c>
      <c r="E23" s="166" t="s">
        <v>66</v>
      </c>
      <c r="F23" s="177">
        <v>33</v>
      </c>
      <c r="H23" s="162"/>
      <c r="I23" s="163">
        <v>22</v>
      </c>
      <c r="J23" s="162">
        <f t="shared" si="0"/>
        <v>40</v>
      </c>
      <c r="K23" s="175" t="str">
        <f t="shared" si="1"/>
        <v>X</v>
      </c>
      <c r="L23" s="163" t="str">
        <f t="shared" si="2"/>
        <v>X</v>
      </c>
    </row>
    <row r="24" spans="1:12" x14ac:dyDescent="0.35">
      <c r="B24" s="239"/>
      <c r="C24" s="172" t="str">
        <f>'[2]Big Board'!B25</f>
        <v>Miami (FL)</v>
      </c>
      <c r="D24" s="165" t="s">
        <v>30</v>
      </c>
      <c r="E24" s="166" t="s">
        <v>30</v>
      </c>
      <c r="F24" s="177">
        <v>21</v>
      </c>
      <c r="H24" s="162"/>
      <c r="I24" s="163">
        <v>23</v>
      </c>
      <c r="J24" s="162">
        <f t="shared" si="0"/>
        <v>27</v>
      </c>
      <c r="K24" s="175" t="str">
        <f t="shared" si="1"/>
        <v>X</v>
      </c>
      <c r="L24" s="163" t="str">
        <f t="shared" si="2"/>
        <v>X</v>
      </c>
    </row>
    <row r="25" spans="1:12" x14ac:dyDescent="0.35">
      <c r="B25" s="239"/>
      <c r="C25" s="172" t="str">
        <f>'[2]Big Board'!B26</f>
        <v>Indiana</v>
      </c>
      <c r="D25" s="165" t="s">
        <v>31</v>
      </c>
      <c r="E25" s="166" t="s">
        <v>31</v>
      </c>
      <c r="F25" s="177">
        <v>32</v>
      </c>
      <c r="H25" s="162"/>
      <c r="I25" s="163">
        <v>24</v>
      </c>
      <c r="J25" s="162">
        <f t="shared" si="0"/>
        <v>17</v>
      </c>
      <c r="K25" s="175" t="str">
        <f t="shared" si="1"/>
        <v>X</v>
      </c>
      <c r="L25" s="163" t="str">
        <f t="shared" si="2"/>
        <v>X</v>
      </c>
    </row>
    <row r="26" spans="1:12" x14ac:dyDescent="0.35">
      <c r="B26" s="239"/>
      <c r="C26" s="172" t="str">
        <f>'[2]Big Board'!B27</f>
        <v>Kansas State</v>
      </c>
      <c r="D26" s="165" t="s">
        <v>32</v>
      </c>
      <c r="E26" s="166" t="s">
        <v>94</v>
      </c>
      <c r="F26" s="177">
        <v>9</v>
      </c>
      <c r="H26" s="162"/>
      <c r="I26" s="163">
        <v>25</v>
      </c>
      <c r="J26" s="162">
        <f t="shared" si="0"/>
        <v>42</v>
      </c>
      <c r="K26" s="175" t="str">
        <f t="shared" si="1"/>
        <v>X</v>
      </c>
      <c r="L26" s="163" t="str">
        <f t="shared" si="2"/>
        <v>X</v>
      </c>
    </row>
    <row r="27" spans="1:12" x14ac:dyDescent="0.35">
      <c r="B27" s="239"/>
      <c r="C27" s="172" t="str">
        <f>'[2]Big Board'!B28</f>
        <v>USF</v>
      </c>
      <c r="D27" s="165" t="s">
        <v>33</v>
      </c>
      <c r="E27" s="166" t="s">
        <v>68</v>
      </c>
      <c r="F27" s="177">
        <v>38</v>
      </c>
      <c r="H27" s="162"/>
      <c r="I27" s="163">
        <v>26</v>
      </c>
      <c r="J27" s="162">
        <f t="shared" si="0"/>
        <v>11</v>
      </c>
      <c r="K27" s="175" t="str">
        <f t="shared" si="1"/>
        <v>X</v>
      </c>
      <c r="L27" s="163" t="str">
        <f t="shared" si="2"/>
        <v>X</v>
      </c>
    </row>
    <row r="28" spans="1:12" x14ac:dyDescent="0.35">
      <c r="A28" s="172"/>
      <c r="B28" s="241"/>
      <c r="C28" s="172" t="str">
        <f>'[2]Big Board'!B29</f>
        <v>(22) Virginia Tech</v>
      </c>
      <c r="D28" s="165" t="s">
        <v>34</v>
      </c>
      <c r="E28" s="166" t="s">
        <v>34</v>
      </c>
      <c r="F28" s="177">
        <v>23</v>
      </c>
      <c r="H28" s="162"/>
      <c r="I28" s="163">
        <v>27</v>
      </c>
      <c r="J28" s="162">
        <f t="shared" si="0"/>
        <v>10</v>
      </c>
      <c r="K28" s="175" t="str">
        <f t="shared" si="1"/>
        <v>X</v>
      </c>
      <c r="L28" s="163" t="str">
        <f t="shared" si="2"/>
        <v>X</v>
      </c>
    </row>
    <row r="29" spans="1:12" ht="15" thickBot="1" x14ac:dyDescent="0.4">
      <c r="A29" s="172"/>
      <c r="B29" s="242"/>
      <c r="C29" s="179" t="str">
        <f>'[2]Big Board'!B30</f>
        <v>(12) Oklahoma State</v>
      </c>
      <c r="D29" s="178" t="s">
        <v>35</v>
      </c>
      <c r="E29" s="180" t="s">
        <v>95</v>
      </c>
      <c r="F29" s="181">
        <v>7</v>
      </c>
      <c r="H29" s="162"/>
      <c r="I29" s="158">
        <v>28</v>
      </c>
      <c r="J29" s="159">
        <f t="shared" si="0"/>
        <v>5</v>
      </c>
      <c r="K29" s="176" t="str">
        <f t="shared" si="1"/>
        <v>X</v>
      </c>
      <c r="L29" s="158" t="str">
        <f t="shared" si="2"/>
        <v>X</v>
      </c>
    </row>
    <row r="30" spans="1:12" x14ac:dyDescent="0.35">
      <c r="B30" s="238" t="s">
        <v>104</v>
      </c>
      <c r="C30" s="172" t="str">
        <f>'[2]Big Board'!B31</f>
        <v>TCU</v>
      </c>
      <c r="D30" s="165" t="s">
        <v>36</v>
      </c>
      <c r="E30" s="166" t="s">
        <v>36</v>
      </c>
      <c r="F30" s="177">
        <v>2</v>
      </c>
      <c r="H30" s="162"/>
      <c r="I30" s="163">
        <v>29</v>
      </c>
      <c r="J30" s="162">
        <f t="shared" si="0"/>
        <v>14</v>
      </c>
      <c r="K30" s="175" t="str">
        <f t="shared" si="1"/>
        <v>X</v>
      </c>
      <c r="L30" s="163" t="str">
        <f t="shared" si="2"/>
        <v>X</v>
      </c>
    </row>
    <row r="31" spans="1:12" x14ac:dyDescent="0.35">
      <c r="B31" s="239"/>
      <c r="C31" s="172" t="str">
        <f>'[2]Big Board'!B32</f>
        <v>North Carolina</v>
      </c>
      <c r="D31" s="165" t="s">
        <v>37</v>
      </c>
      <c r="E31" s="166" t="s">
        <v>71</v>
      </c>
      <c r="F31" s="177">
        <v>5</v>
      </c>
      <c r="H31" s="162"/>
      <c r="I31" s="163">
        <v>30</v>
      </c>
      <c r="J31" s="162">
        <f t="shared" si="0"/>
        <v>39</v>
      </c>
      <c r="K31" s="175" t="str">
        <f t="shared" si="1"/>
        <v>X</v>
      </c>
      <c r="L31" s="163" t="str">
        <f t="shared" si="2"/>
        <v>X</v>
      </c>
    </row>
    <row r="32" spans="1:12" x14ac:dyDescent="0.35">
      <c r="B32" s="239"/>
      <c r="C32" s="172" t="str">
        <f>'[2]Big Board'!B33</f>
        <v>Nebraska</v>
      </c>
      <c r="D32" s="165" t="s">
        <v>38</v>
      </c>
      <c r="E32" s="166" t="s">
        <v>38</v>
      </c>
      <c r="F32" s="177">
        <v>4</v>
      </c>
      <c r="H32" s="162"/>
      <c r="I32" s="163">
        <v>31</v>
      </c>
      <c r="J32" s="162">
        <f t="shared" si="0"/>
        <v>32</v>
      </c>
      <c r="K32" s="175" t="str">
        <f t="shared" si="1"/>
        <v>X</v>
      </c>
      <c r="L32" s="163" t="str">
        <f t="shared" si="2"/>
        <v>X</v>
      </c>
    </row>
    <row r="33" spans="2:17" x14ac:dyDescent="0.35">
      <c r="B33" s="239"/>
      <c r="C33" s="172" t="str">
        <f>'[2]Big Board'!B34</f>
        <v>Air Force</v>
      </c>
      <c r="D33" s="165" t="s">
        <v>39</v>
      </c>
      <c r="E33" s="166" t="s">
        <v>73</v>
      </c>
      <c r="F33" s="177">
        <v>31</v>
      </c>
      <c r="H33" s="162"/>
      <c r="I33" s="163">
        <v>32</v>
      </c>
      <c r="J33" s="162">
        <f t="shared" si="0"/>
        <v>24</v>
      </c>
      <c r="K33" s="175" t="str">
        <f t="shared" si="1"/>
        <v>X</v>
      </c>
      <c r="L33" s="163" t="str">
        <f t="shared" si="2"/>
        <v>X</v>
      </c>
    </row>
    <row r="34" spans="2:17" x14ac:dyDescent="0.35">
      <c r="B34" s="239"/>
      <c r="C34" s="172" t="str">
        <f>'[2]Big Board'!B35</f>
        <v>(11) Florida State</v>
      </c>
      <c r="D34" s="165" t="s">
        <v>40</v>
      </c>
      <c r="E34" s="166" t="s">
        <v>40</v>
      </c>
      <c r="F34" s="177">
        <v>18</v>
      </c>
      <c r="H34" s="162"/>
      <c r="I34" s="163">
        <v>33</v>
      </c>
      <c r="J34" s="162">
        <f t="shared" si="0"/>
        <v>22</v>
      </c>
      <c r="K34" s="175" t="str">
        <f t="shared" si="1"/>
        <v>X</v>
      </c>
      <c r="L34" s="163" t="str">
        <f t="shared" si="2"/>
        <v>X</v>
      </c>
    </row>
    <row r="35" spans="2:17" x14ac:dyDescent="0.35">
      <c r="B35" s="239"/>
      <c r="C35" s="172" t="str">
        <f>'[2]Big Board'!B36</f>
        <v>(20) LSU</v>
      </c>
      <c r="D35" s="165" t="s">
        <v>41</v>
      </c>
      <c r="E35" s="166" t="s">
        <v>41</v>
      </c>
      <c r="F35" s="177">
        <v>6</v>
      </c>
      <c r="H35" s="162"/>
      <c r="I35" s="163">
        <v>34</v>
      </c>
      <c r="J35" s="162">
        <f t="shared" si="0"/>
        <v>19</v>
      </c>
      <c r="K35" s="175" t="str">
        <f t="shared" si="1"/>
        <v>X</v>
      </c>
      <c r="L35" s="163" t="str">
        <f t="shared" si="2"/>
        <v>X</v>
      </c>
      <c r="Q35" s="155" t="s">
        <v>4</v>
      </c>
    </row>
    <row r="36" spans="2:17" ht="15" thickBot="1" x14ac:dyDescent="0.4">
      <c r="B36" s="239"/>
      <c r="C36" s="172" t="str">
        <f>'[2]Big Board'!B37</f>
        <v>Georgia Tech</v>
      </c>
      <c r="D36" s="165" t="s">
        <v>42</v>
      </c>
      <c r="E36" s="166" t="s">
        <v>42</v>
      </c>
      <c r="F36" s="177">
        <v>13</v>
      </c>
      <c r="H36" s="162"/>
      <c r="I36" s="158">
        <v>35</v>
      </c>
      <c r="J36" s="159">
        <f t="shared" si="0"/>
        <v>3</v>
      </c>
      <c r="K36" s="176" t="str">
        <f t="shared" si="1"/>
        <v>X</v>
      </c>
      <c r="L36" s="158" t="str">
        <f t="shared" si="2"/>
        <v>X</v>
      </c>
    </row>
    <row r="37" spans="2:17" ht="15" thickTop="1" x14ac:dyDescent="0.35">
      <c r="B37" s="239"/>
      <c r="C37" s="172" t="str">
        <f>'[2]Big Board'!B38</f>
        <v>(4) Washington</v>
      </c>
      <c r="D37" s="165" t="s">
        <v>43</v>
      </c>
      <c r="E37" s="166" t="s">
        <v>43</v>
      </c>
      <c r="F37" s="177">
        <v>42</v>
      </c>
      <c r="H37" s="162"/>
      <c r="I37" s="163">
        <v>36</v>
      </c>
      <c r="J37" s="162">
        <f t="shared" si="0"/>
        <v>9</v>
      </c>
      <c r="K37" s="175" t="str">
        <f t="shared" si="1"/>
        <v>X</v>
      </c>
      <c r="L37" s="163" t="str">
        <f t="shared" si="2"/>
        <v>X</v>
      </c>
    </row>
    <row r="38" spans="2:17" x14ac:dyDescent="0.35">
      <c r="B38" s="239"/>
      <c r="C38" s="172" t="str">
        <f>'[2]Big Board'!B39</f>
        <v>(3) Ohio State</v>
      </c>
      <c r="D38" s="165" t="s">
        <v>44</v>
      </c>
      <c r="E38" s="166" t="s">
        <v>44</v>
      </c>
      <c r="F38" s="163">
        <v>3</v>
      </c>
      <c r="H38" s="162"/>
      <c r="I38" s="163">
        <v>37</v>
      </c>
      <c r="J38" s="162">
        <f t="shared" si="0"/>
        <v>18</v>
      </c>
      <c r="K38" s="175" t="str">
        <f t="shared" si="1"/>
        <v>X</v>
      </c>
      <c r="L38" s="163" t="str">
        <f t="shared" si="2"/>
        <v>X</v>
      </c>
    </row>
    <row r="39" spans="2:17" x14ac:dyDescent="0.35">
      <c r="B39" s="239"/>
      <c r="C39" s="172" t="str">
        <f>'[2]Big Board'!B40</f>
        <v>(17) Florida</v>
      </c>
      <c r="D39" s="165" t="s">
        <v>45</v>
      </c>
      <c r="E39" s="166" t="s">
        <v>10</v>
      </c>
      <c r="F39" s="177">
        <v>11</v>
      </c>
      <c r="H39" s="162"/>
      <c r="I39" s="163">
        <v>38</v>
      </c>
      <c r="J39" s="162">
        <f t="shared" si="0"/>
        <v>26</v>
      </c>
      <c r="K39" s="175" t="str">
        <f t="shared" si="1"/>
        <v>X</v>
      </c>
      <c r="L39" s="163" t="str">
        <f t="shared" si="2"/>
        <v>X</v>
      </c>
    </row>
    <row r="40" spans="2:17" x14ac:dyDescent="0.35">
      <c r="B40" s="239"/>
      <c r="C40" s="162" t="str">
        <f>'[2]Big Board'!B41</f>
        <v>(15) Western Michigan</v>
      </c>
      <c r="D40" s="165" t="s">
        <v>46</v>
      </c>
      <c r="E40" s="177" t="s">
        <v>46</v>
      </c>
      <c r="F40" s="166">
        <v>30</v>
      </c>
      <c r="H40" s="162"/>
      <c r="I40" s="163">
        <v>39</v>
      </c>
      <c r="J40" s="162">
        <f t="shared" si="0"/>
        <v>20</v>
      </c>
      <c r="K40" s="175" t="str">
        <f t="shared" si="1"/>
        <v>X</v>
      </c>
      <c r="L40" s="163" t="str">
        <f t="shared" si="2"/>
        <v>X</v>
      </c>
    </row>
    <row r="41" spans="2:17" x14ac:dyDescent="0.35">
      <c r="B41" s="239"/>
      <c r="C41" s="162" t="str">
        <f>'[2]Big Board'!B42</f>
        <v>(9) USC</v>
      </c>
      <c r="D41" s="165" t="s">
        <v>83</v>
      </c>
      <c r="E41" s="166" t="s">
        <v>83</v>
      </c>
      <c r="F41" s="166">
        <v>22</v>
      </c>
      <c r="H41" s="162"/>
      <c r="I41" s="163">
        <v>40</v>
      </c>
      <c r="J41" s="162">
        <f t="shared" si="0"/>
        <v>1</v>
      </c>
      <c r="K41" s="175" t="str">
        <f t="shared" si="1"/>
        <v>X</v>
      </c>
      <c r="L41" s="163" t="str">
        <f t="shared" si="2"/>
        <v>X</v>
      </c>
    </row>
    <row r="42" spans="2:17" ht="15" thickBot="1" x14ac:dyDescent="0.4">
      <c r="B42" s="240"/>
      <c r="C42" s="169" t="str">
        <f>'[2]Big Board'!B43</f>
        <v>(14) Auburn</v>
      </c>
      <c r="D42" s="169" t="s">
        <v>47</v>
      </c>
      <c r="E42" s="167" t="s">
        <v>47</v>
      </c>
      <c r="F42" s="170">
        <v>41</v>
      </c>
      <c r="H42" s="162"/>
      <c r="I42" s="163">
        <v>41</v>
      </c>
      <c r="J42" s="162">
        <f t="shared" si="0"/>
        <v>41</v>
      </c>
      <c r="K42" s="175" t="str">
        <f t="shared" si="1"/>
        <v>X</v>
      </c>
      <c r="L42" s="163" t="str">
        <f t="shared" si="2"/>
        <v>X</v>
      </c>
    </row>
    <row r="43" spans="2:17" ht="15" thickBot="1" x14ac:dyDescent="0.4">
      <c r="C43" s="174" t="str">
        <f>E37</f>
        <v>(1) Alabama</v>
      </c>
      <c r="D43" s="174" t="str">
        <f>E38</f>
        <v>(2) Clemson</v>
      </c>
      <c r="E43" s="171" t="s">
        <v>43</v>
      </c>
      <c r="F43" s="168">
        <v>25</v>
      </c>
      <c r="H43" s="162"/>
      <c r="I43" s="158">
        <v>42</v>
      </c>
      <c r="J43" s="159">
        <f t="shared" si="0"/>
        <v>36</v>
      </c>
      <c r="K43" s="176" t="str">
        <f t="shared" si="1"/>
        <v>X</v>
      </c>
      <c r="L43" s="158" t="str">
        <f t="shared" si="2"/>
        <v>X</v>
      </c>
    </row>
    <row r="44" spans="2:17" ht="15" thickTop="1" x14ac:dyDescent="0.35">
      <c r="C44" s="162"/>
      <c r="D44" s="162"/>
      <c r="E44" s="162"/>
      <c r="F44" s="162"/>
    </row>
    <row r="45" spans="2:17" x14ac:dyDescent="0.35">
      <c r="C45" s="162"/>
      <c r="D45" s="162"/>
      <c r="E45" s="162"/>
      <c r="F45" s="162"/>
    </row>
    <row r="46" spans="2:17" x14ac:dyDescent="0.35">
      <c r="C46" s="162"/>
      <c r="D46" s="162"/>
      <c r="E46" s="162"/>
      <c r="F46" s="162"/>
    </row>
    <row r="47" spans="2:17" x14ac:dyDescent="0.35">
      <c r="C47" s="162"/>
      <c r="D47" s="162"/>
      <c r="E47" s="162"/>
      <c r="F47" s="162"/>
    </row>
    <row r="48" spans="2:17" x14ac:dyDescent="0.35">
      <c r="C48" s="162"/>
      <c r="D48" s="162"/>
      <c r="E48" s="162"/>
      <c r="F48" s="162"/>
    </row>
  </sheetData>
  <mergeCells count="5">
    <mergeCell ref="N3:O4"/>
    <mergeCell ref="P3:Q4"/>
    <mergeCell ref="B2:B14"/>
    <mergeCell ref="B15:B29"/>
    <mergeCell ref="B30:B42"/>
  </mergeCells>
  <conditionalFormatting sqref="F2:F43">
    <cfRule type="duplicateValues" dxfId="78" priority="1"/>
  </conditionalFormatting>
  <conditionalFormatting sqref="F2:F11">
    <cfRule type="duplicateValues" dxfId="77" priority="2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>
      <formula1>C2:D2</formula1>
    </dataValidation>
    <dataValidation type="whole" allowBlank="1" showInputMessage="1" showErrorMessage="1" errorTitle="Confidence Value Not Valid" error="Enter a number between 1-42" sqref="F2:F43">
      <formula1>1</formula1>
      <formula2>42</formula2>
    </dataValidation>
    <dataValidation type="list" allowBlank="1" showInputMessage="1" showErrorMessage="1" sqref="E3:E43">
      <formula1>C3:D3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43</vt:i4>
      </vt:variant>
    </vt:vector>
  </HeadingPairs>
  <TitlesOfParts>
    <vt:vector size="67" baseType="lpstr">
      <vt:lpstr>Pick Sheet</vt:lpstr>
      <vt:lpstr>Pick Sheet (2)</vt:lpstr>
      <vt:lpstr>Pick Sheet (3)</vt:lpstr>
      <vt:lpstr>Big Board</vt:lpstr>
      <vt:lpstr>Score Sheet</vt:lpstr>
      <vt:lpstr>Tyson</vt:lpstr>
      <vt:lpstr>Austin</vt:lpstr>
      <vt:lpstr>Tom</vt:lpstr>
      <vt:lpstr>Bob</vt:lpstr>
      <vt:lpstr>Jer</vt:lpstr>
      <vt:lpstr>Bree</vt:lpstr>
      <vt:lpstr>Cecil</vt:lpstr>
      <vt:lpstr>Cody</vt:lpstr>
      <vt:lpstr>Isaac</vt:lpstr>
      <vt:lpstr>Max</vt:lpstr>
      <vt:lpstr>Walker</vt:lpstr>
      <vt:lpstr>Alan</vt:lpstr>
      <vt:lpstr>Jeremy</vt:lpstr>
      <vt:lpstr>Joe</vt:lpstr>
      <vt:lpstr>Donavin</vt:lpstr>
      <vt:lpstr>Alex</vt:lpstr>
      <vt:lpstr>Trevor</vt:lpstr>
      <vt:lpstr>Blake K.</vt:lpstr>
      <vt:lpstr>Rachel</vt:lpstr>
      <vt:lpstr>'Big Board'!AdvoCare_V100_Texas_Bowl</vt:lpstr>
      <vt:lpstr>'Big Board'!AFR_Celebration_Bowl</vt:lpstr>
      <vt:lpstr>'Big Board'!Allstate_Sugar_Bowl</vt:lpstr>
      <vt:lpstr>'Big Board'!AutoNation_Cure_Bowl</vt:lpstr>
      <vt:lpstr>'Big Board'!AutoZone_Liberty_Bowl</vt:lpstr>
      <vt:lpstr>'Big Board'!Belk_Bowl</vt:lpstr>
      <vt:lpstr>'Big Board'!Birmingham_Bowl</vt:lpstr>
      <vt:lpstr>'Big Board'!Boca_Raton_Bowl</vt:lpstr>
      <vt:lpstr>'Big Board'!Buffalo_Wild_Wings_Citrus_Bowl</vt:lpstr>
      <vt:lpstr>'Big Board'!Camping_World_Independence_Bowl</vt:lpstr>
      <vt:lpstr>'Big Board'!Capital_One_Orange_Bowl</vt:lpstr>
      <vt:lpstr>'Big Board'!Chick_fil_A_Peach_Bowl</vt:lpstr>
      <vt:lpstr>'Big Board'!Dollar_General_Bowl</vt:lpstr>
      <vt:lpstr>'Big Board'!Famous_Idaho_Potato_Bowl</vt:lpstr>
      <vt:lpstr>'Big Board'!Foster_Farms_Bowl</vt:lpstr>
      <vt:lpstr>'Big Board'!Franklin_Amer_Mort_Music_City_Bowl</vt:lpstr>
      <vt:lpstr>'Big Board'!Gildan_New_Mexico_Bowl</vt:lpstr>
      <vt:lpstr>'Big Board'!Goodyear_Cotton_Bowl</vt:lpstr>
      <vt:lpstr>'Big Board'!Hawaii_Bowl</vt:lpstr>
      <vt:lpstr>'Big Board'!Hyundai_Sun_Bowl</vt:lpstr>
      <vt:lpstr>Las_Vegas_Bowl</vt:lpstr>
      <vt:lpstr>'Big Board'!Lockheed_Martin_Armed_Forces_Bowl</vt:lpstr>
      <vt:lpstr>'Big Board'!Miami_Beach_Bowl</vt:lpstr>
      <vt:lpstr>'Big Board'!Military_Bowl</vt:lpstr>
      <vt:lpstr>'Big Board'!Motel_6_Cactus_Bowl</vt:lpstr>
      <vt:lpstr>'Big Board'!National_Championship</vt:lpstr>
      <vt:lpstr>'Big Board'!National_Funding_Holiday_Bowl</vt:lpstr>
      <vt:lpstr>'Big Board'!New_Era_Pinstripe_Bowl</vt:lpstr>
      <vt:lpstr>'Big Board'!NOVA_Home_Loans_Arizona_Bowl</vt:lpstr>
      <vt:lpstr>'Big Board'!Outback_Bowl</vt:lpstr>
      <vt:lpstr>'Big Board'!PlayStation_Fiesta_Bowl</vt:lpstr>
      <vt:lpstr>Popeyes_Bahamas_Bowl</vt:lpstr>
      <vt:lpstr>'Big Board'!Quick_Lane_Bowl</vt:lpstr>
      <vt:lpstr>'Big Board'!Raycom_Media_Camellia_Bowl</vt:lpstr>
      <vt:lpstr>RL_Carriers_New_Orleans_Bowl</vt:lpstr>
      <vt:lpstr>Rose_Bowl</vt:lpstr>
      <vt:lpstr>'Big Board'!Russell_Athletic_Bowl</vt:lpstr>
      <vt:lpstr>'Big Board'!SD_County_CU_Poinsettia_Bowl</vt:lpstr>
      <vt:lpstr>'Big Board'!St_Petersburg_Bowl</vt:lpstr>
      <vt:lpstr>Standings</vt:lpstr>
      <vt:lpstr>'Big Board'!TaxSlayer_Bowl</vt:lpstr>
      <vt:lpstr>'Big Board'!Valero_Alamo_Bowl</vt:lpstr>
      <vt:lpstr>'Big Board'!Zaxbys_Heart_of_Dallas_Bowl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Robke,Tyson</dc:creator>
  <cp:lastModifiedBy>Robke,Tyson</cp:lastModifiedBy>
  <cp:lastPrinted>2016-12-06T17:22:51Z</cp:lastPrinted>
  <dcterms:created xsi:type="dcterms:W3CDTF">2016-12-01T20:01:10Z</dcterms:created>
  <dcterms:modified xsi:type="dcterms:W3CDTF">2017-01-10T16:28:44Z</dcterms:modified>
</cp:coreProperties>
</file>