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drawings/drawing17.xml" ContentType="application/vnd.openxmlformats-officedocument.drawing+xml"/>
  <Override PartName="/xl/tables/table18.xml" ContentType="application/vnd.openxmlformats-officedocument.spreadsheetml.table+xml"/>
  <Override PartName="/xl/drawings/drawing18.xml" ContentType="application/vnd.openxmlformats-officedocument.drawing+xml"/>
  <Override PartName="/xl/tables/table19.xml" ContentType="application/vnd.openxmlformats-officedocument.spreadsheetml.table+xml"/>
  <Override PartName="/xl/drawings/drawing19.xml" ContentType="application/vnd.openxmlformats-officedocument.drawing+xml"/>
  <Override PartName="/xl/tables/table20.xml" ContentType="application/vnd.openxmlformats-officedocument.spreadsheetml.table+xml"/>
  <Override PartName="/xl/drawings/drawing20.xml" ContentType="application/vnd.openxmlformats-officedocument.drawing+xml"/>
  <Override PartName="/xl/tables/table21.xml" ContentType="application/vnd.openxmlformats-officedocument.spreadsheetml.table+xml"/>
  <Override PartName="/xl/drawings/drawing21.xml" ContentType="application/vnd.openxmlformats-officedocument.drawing+xml"/>
  <Override PartName="/xl/tables/table22.xml" ContentType="application/vnd.openxmlformats-officedocument.spreadsheetml.table+xml"/>
  <Override PartName="/xl/drawings/drawing22.xml" ContentType="application/vnd.openxmlformats-officedocument.drawing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042856\Documents\Sports\Football\"/>
    </mc:Choice>
  </mc:AlternateContent>
  <xr:revisionPtr revIDLastSave="0" documentId="10_ncr:100000_{FF353DBF-C55C-4680-BF38-FE2DC3C423B1}" xr6:coauthVersionLast="31" xr6:coauthVersionMax="31" xr10:uidLastSave="{00000000-0000-0000-0000-000000000000}"/>
  <bookViews>
    <workbookView xWindow="0" yWindow="0" windowWidth="16040" windowHeight="5250" tabRatio="938" activeTab="1" xr2:uid="{00000000-000D-0000-FFFF-FFFF00000000}"/>
  </bookViews>
  <sheets>
    <sheet name="Big Board" sheetId="2" r:id="rId1"/>
    <sheet name="Scoreboard" sheetId="3" r:id="rId2"/>
    <sheet name="Tyson" sheetId="1" r:id="rId3"/>
    <sheet name="Cody" sheetId="5" r:id="rId4"/>
    <sheet name="Jim" sheetId="11" r:id="rId5"/>
    <sheet name="Jerry" sheetId="4" r:id="rId6"/>
    <sheet name="Austin" sheetId="6" r:id="rId7"/>
    <sheet name="Alex" sheetId="7" r:id="rId8"/>
    <sheet name="Jeremy" sheetId="8" r:id="rId9"/>
    <sheet name="Cecil" sheetId="9" r:id="rId10"/>
    <sheet name="Rick" sheetId="10" r:id="rId11"/>
    <sheet name="Walker" sheetId="12" r:id="rId12"/>
    <sheet name="Marshall" sheetId="13" r:id="rId13"/>
    <sheet name="Lesa" sheetId="14" r:id="rId14"/>
    <sheet name="Tom" sheetId="15" r:id="rId15"/>
    <sheet name="Bart" sheetId="16" r:id="rId16"/>
    <sheet name="Max" sheetId="17" r:id="rId17"/>
    <sheet name="Bob" sheetId="20" r:id="rId18"/>
    <sheet name="Ben" sheetId="22" r:id="rId19"/>
    <sheet name="Chris" sheetId="18" r:id="rId20"/>
    <sheet name="TJ" sheetId="21" r:id="rId21"/>
    <sheet name="Trevor" sheetId="19" r:id="rId22"/>
    <sheet name="Isaac" sheetId="23" r:id="rId23"/>
    <sheet name="Rachel" sheetId="24" r:id="rId24"/>
  </sheets>
  <externalReferences>
    <externalReference r:id="rId25"/>
    <externalReference r:id="rId26"/>
    <externalReference r:id="rId27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F48" i="2" l="1"/>
  <c r="H48" i="2"/>
  <c r="J48" i="2"/>
  <c r="L48" i="2"/>
  <c r="N48" i="2"/>
  <c r="P48" i="2"/>
  <c r="R48" i="2"/>
  <c r="T48" i="2"/>
  <c r="V48" i="2"/>
  <c r="X48" i="2"/>
  <c r="Z48" i="2"/>
  <c r="AB48" i="2"/>
  <c r="AD48" i="2"/>
  <c r="AF48" i="2"/>
  <c r="AH48" i="2"/>
  <c r="AJ48" i="2"/>
  <c r="AL48" i="2"/>
  <c r="AN48" i="2"/>
  <c r="AP48" i="2"/>
  <c r="AR48" i="2"/>
  <c r="AT48" i="2"/>
  <c r="AV48" i="2"/>
  <c r="F47" i="2"/>
  <c r="H47" i="2"/>
  <c r="J47" i="2"/>
  <c r="L47" i="2"/>
  <c r="N47" i="2"/>
  <c r="P47" i="2"/>
  <c r="R47" i="2"/>
  <c r="T47" i="2"/>
  <c r="V47" i="2"/>
  <c r="X47" i="2"/>
  <c r="Z47" i="2"/>
  <c r="AB47" i="2"/>
  <c r="AD47" i="2"/>
  <c r="AF47" i="2"/>
  <c r="AH47" i="2"/>
  <c r="AJ47" i="2"/>
  <c r="AL47" i="2"/>
  <c r="AN47" i="2"/>
  <c r="AP47" i="2"/>
  <c r="AR47" i="2"/>
  <c r="AT47" i="2"/>
  <c r="F46" i="2"/>
  <c r="H46" i="2"/>
  <c r="J46" i="2"/>
  <c r="L46" i="2"/>
  <c r="N46" i="2"/>
  <c r="P46" i="2"/>
  <c r="R46" i="2"/>
  <c r="T46" i="2"/>
  <c r="V46" i="2"/>
  <c r="X46" i="2"/>
  <c r="Z46" i="2"/>
  <c r="AB46" i="2"/>
  <c r="AD46" i="2"/>
  <c r="AF46" i="2"/>
  <c r="AH46" i="2"/>
  <c r="AJ46" i="2"/>
  <c r="AL46" i="2"/>
  <c r="AN46" i="2"/>
  <c r="AP46" i="2"/>
  <c r="AR46" i="2"/>
  <c r="AT46" i="2"/>
  <c r="AV46" i="2"/>
  <c r="AV4" i="2" l="1"/>
  <c r="AV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3" i="2"/>
  <c r="J2" i="24"/>
  <c r="K2" i="24" s="1"/>
  <c r="J3" i="24"/>
  <c r="K3" i="24"/>
  <c r="J4" i="24"/>
  <c r="K4" i="24" s="1"/>
  <c r="J5" i="24"/>
  <c r="K5" i="24"/>
  <c r="J6" i="24"/>
  <c r="K6" i="24" s="1"/>
  <c r="J7" i="24"/>
  <c r="K7" i="24"/>
  <c r="J8" i="24"/>
  <c r="K8" i="24" s="1"/>
  <c r="J9" i="24"/>
  <c r="K9" i="24"/>
  <c r="J10" i="24"/>
  <c r="K10" i="24" s="1"/>
  <c r="J11" i="24"/>
  <c r="K11" i="24"/>
  <c r="J12" i="24"/>
  <c r="K12" i="24" s="1"/>
  <c r="J13" i="24"/>
  <c r="K13" i="24"/>
  <c r="J14" i="24"/>
  <c r="K14" i="24" s="1"/>
  <c r="J15" i="24"/>
  <c r="K15" i="24"/>
  <c r="J16" i="24"/>
  <c r="K16" i="24" s="1"/>
  <c r="J17" i="24"/>
  <c r="K17" i="24"/>
  <c r="J18" i="24"/>
  <c r="K18" i="24" s="1"/>
  <c r="J19" i="24"/>
  <c r="K19" i="24"/>
  <c r="J20" i="24"/>
  <c r="K20" i="24" s="1"/>
  <c r="J21" i="24"/>
  <c r="K21" i="24"/>
  <c r="J22" i="24"/>
  <c r="K22" i="24" s="1"/>
  <c r="J23" i="24"/>
  <c r="K23" i="24"/>
  <c r="J24" i="24"/>
  <c r="K24" i="24" s="1"/>
  <c r="J25" i="24"/>
  <c r="K25" i="24"/>
  <c r="J26" i="24"/>
  <c r="K26" i="24" s="1"/>
  <c r="J27" i="24"/>
  <c r="K27" i="24"/>
  <c r="J28" i="24"/>
  <c r="K28" i="24" s="1"/>
  <c r="J29" i="24"/>
  <c r="K29" i="24"/>
  <c r="J30" i="24"/>
  <c r="K30" i="24" s="1"/>
  <c r="J31" i="24"/>
  <c r="K31" i="24"/>
  <c r="J32" i="24"/>
  <c r="K32" i="24" s="1"/>
  <c r="J33" i="24"/>
  <c r="K33" i="24"/>
  <c r="J34" i="24"/>
  <c r="K34" i="24" s="1"/>
  <c r="J35" i="24"/>
  <c r="K35" i="24"/>
  <c r="J36" i="24"/>
  <c r="K36" i="24" s="1"/>
  <c r="J37" i="24"/>
  <c r="K37" i="24"/>
  <c r="J38" i="24"/>
  <c r="K38" i="24" s="1"/>
  <c r="J39" i="24"/>
  <c r="K39" i="24"/>
  <c r="J40" i="24"/>
  <c r="K40" i="24" s="1"/>
  <c r="C41" i="24"/>
  <c r="D41" i="24"/>
  <c r="J41" i="24"/>
  <c r="K41" i="24" s="1"/>
  <c r="AU48" i="2" l="1"/>
  <c r="I8" i="3" s="1"/>
  <c r="AU47" i="2"/>
  <c r="H8" i="3" s="1"/>
  <c r="AV47" i="2"/>
  <c r="AU43" i="2"/>
  <c r="J8" i="3" s="1"/>
  <c r="AU44" i="2"/>
  <c r="K8" i="3" s="1"/>
  <c r="AU46" i="2"/>
  <c r="G8" i="3" s="1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3" i="2"/>
  <c r="J2" i="23"/>
  <c r="K2" i="23" s="1"/>
  <c r="J3" i="23"/>
  <c r="K3" i="23"/>
  <c r="J4" i="23"/>
  <c r="K4" i="23" s="1"/>
  <c r="J5" i="23"/>
  <c r="K5" i="23" s="1"/>
  <c r="J6" i="23"/>
  <c r="K6" i="23" s="1"/>
  <c r="J7" i="23"/>
  <c r="K7" i="23" s="1"/>
  <c r="J8" i="23"/>
  <c r="K8" i="23" s="1"/>
  <c r="J9" i="23"/>
  <c r="K9" i="23"/>
  <c r="J10" i="23"/>
  <c r="K10" i="23" s="1"/>
  <c r="J11" i="23"/>
  <c r="K11" i="23"/>
  <c r="J12" i="23"/>
  <c r="K12" i="23" s="1"/>
  <c r="J13" i="23"/>
  <c r="K13" i="23" s="1"/>
  <c r="J14" i="23"/>
  <c r="K14" i="23" s="1"/>
  <c r="J15" i="23"/>
  <c r="K15" i="23" s="1"/>
  <c r="J16" i="23"/>
  <c r="K16" i="23" s="1"/>
  <c r="J17" i="23"/>
  <c r="K17" i="23"/>
  <c r="J18" i="23"/>
  <c r="K18" i="23" s="1"/>
  <c r="J19" i="23"/>
  <c r="K19" i="23"/>
  <c r="J20" i="23"/>
  <c r="K20" i="23" s="1"/>
  <c r="J21" i="23"/>
  <c r="K21" i="23" s="1"/>
  <c r="J22" i="23"/>
  <c r="K22" i="23" s="1"/>
  <c r="J23" i="23"/>
  <c r="K23" i="23" s="1"/>
  <c r="J24" i="23"/>
  <c r="K24" i="23" s="1"/>
  <c r="J25" i="23"/>
  <c r="K25" i="23"/>
  <c r="J26" i="23"/>
  <c r="K26" i="23" s="1"/>
  <c r="J27" i="23"/>
  <c r="K27" i="23"/>
  <c r="J28" i="23"/>
  <c r="K28" i="23" s="1"/>
  <c r="J29" i="23"/>
  <c r="K29" i="23" s="1"/>
  <c r="J30" i="23"/>
  <c r="K30" i="23" s="1"/>
  <c r="J31" i="23"/>
  <c r="K31" i="23" s="1"/>
  <c r="J32" i="23"/>
  <c r="K32" i="23" s="1"/>
  <c r="J33" i="23"/>
  <c r="K33" i="23"/>
  <c r="J34" i="23"/>
  <c r="K34" i="23" s="1"/>
  <c r="J35" i="23"/>
  <c r="K35" i="23"/>
  <c r="J36" i="23"/>
  <c r="K36" i="23" s="1"/>
  <c r="J37" i="23"/>
  <c r="K37" i="23" s="1"/>
  <c r="J38" i="23"/>
  <c r="K38" i="23" s="1"/>
  <c r="J39" i="23"/>
  <c r="K39" i="23" s="1"/>
  <c r="J40" i="23"/>
  <c r="K40" i="23" s="1"/>
  <c r="C41" i="23"/>
  <c r="D41" i="23"/>
  <c r="J41" i="23"/>
  <c r="K41" i="23" s="1"/>
  <c r="AS48" i="2" l="1"/>
  <c r="I22" i="3" s="1"/>
  <c r="AS47" i="2"/>
  <c r="H22" i="3" s="1"/>
  <c r="AS46" i="2"/>
  <c r="G22" i="3" s="1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3" i="2"/>
  <c r="J2" i="22"/>
  <c r="K2" i="22" s="1"/>
  <c r="J3" i="22"/>
  <c r="K3" i="22" s="1"/>
  <c r="J4" i="22"/>
  <c r="K4" i="22" s="1"/>
  <c r="J5" i="22"/>
  <c r="K5" i="22" s="1"/>
  <c r="J6" i="22"/>
  <c r="K6" i="22" s="1"/>
  <c r="J7" i="22"/>
  <c r="K7" i="22" s="1"/>
  <c r="J8" i="22"/>
  <c r="K8" i="22" s="1"/>
  <c r="J9" i="22"/>
  <c r="K9" i="22" s="1"/>
  <c r="J10" i="22"/>
  <c r="K10" i="22" s="1"/>
  <c r="J11" i="22"/>
  <c r="K11" i="22" s="1"/>
  <c r="J12" i="22"/>
  <c r="K12" i="22" s="1"/>
  <c r="J13" i="22"/>
  <c r="K13" i="22" s="1"/>
  <c r="J14" i="22"/>
  <c r="K14" i="22" s="1"/>
  <c r="J15" i="22"/>
  <c r="K15" i="22" s="1"/>
  <c r="J16" i="22"/>
  <c r="K16" i="22" s="1"/>
  <c r="J17" i="22"/>
  <c r="K17" i="22" s="1"/>
  <c r="J18" i="22"/>
  <c r="K18" i="22" s="1"/>
  <c r="J19" i="22"/>
  <c r="K19" i="22" s="1"/>
  <c r="J20" i="22"/>
  <c r="K20" i="22" s="1"/>
  <c r="J21" i="22"/>
  <c r="K21" i="22" s="1"/>
  <c r="J22" i="22"/>
  <c r="K22" i="22" s="1"/>
  <c r="J23" i="22"/>
  <c r="K23" i="22" s="1"/>
  <c r="J24" i="22"/>
  <c r="K24" i="22" s="1"/>
  <c r="J25" i="22"/>
  <c r="K25" i="22" s="1"/>
  <c r="J26" i="22"/>
  <c r="K26" i="22" s="1"/>
  <c r="J27" i="22"/>
  <c r="K27" i="22" s="1"/>
  <c r="J28" i="22"/>
  <c r="K28" i="22" s="1"/>
  <c r="J29" i="22"/>
  <c r="K29" i="22" s="1"/>
  <c r="J30" i="22"/>
  <c r="K30" i="22" s="1"/>
  <c r="J31" i="22"/>
  <c r="K31" i="22" s="1"/>
  <c r="J32" i="22"/>
  <c r="K32" i="22" s="1"/>
  <c r="J33" i="22"/>
  <c r="K33" i="22" s="1"/>
  <c r="J34" i="22"/>
  <c r="K34" i="22" s="1"/>
  <c r="J35" i="22"/>
  <c r="K35" i="22" s="1"/>
  <c r="J36" i="22"/>
  <c r="K36" i="22" s="1"/>
  <c r="J37" i="22"/>
  <c r="K37" i="22" s="1"/>
  <c r="J38" i="22"/>
  <c r="K38" i="22" s="1"/>
  <c r="J39" i="22"/>
  <c r="K39" i="22" s="1"/>
  <c r="J40" i="22"/>
  <c r="K40" i="22" s="1"/>
  <c r="C41" i="22"/>
  <c r="D41" i="22"/>
  <c r="J41" i="22"/>
  <c r="K41" i="22" s="1"/>
  <c r="AK48" i="2" l="1"/>
  <c r="I19" i="3" s="1"/>
  <c r="AK47" i="2"/>
  <c r="H19" i="3" s="1"/>
  <c r="AK46" i="2"/>
  <c r="G19" i="3" s="1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3" i="2"/>
  <c r="J2" i="21"/>
  <c r="K2" i="21" s="1"/>
  <c r="J3" i="21"/>
  <c r="K3" i="21"/>
  <c r="J4" i="21"/>
  <c r="K4" i="21"/>
  <c r="J5" i="21"/>
  <c r="K5" i="21"/>
  <c r="J6" i="21"/>
  <c r="K6" i="21"/>
  <c r="J7" i="21"/>
  <c r="K7" i="21"/>
  <c r="J8" i="21"/>
  <c r="K8" i="21"/>
  <c r="J9" i="21"/>
  <c r="K9" i="21"/>
  <c r="J10" i="21"/>
  <c r="K10" i="21"/>
  <c r="J11" i="21"/>
  <c r="K11" i="21"/>
  <c r="J12" i="21"/>
  <c r="K12" i="21"/>
  <c r="J13" i="21"/>
  <c r="K13" i="21"/>
  <c r="J14" i="21"/>
  <c r="K14" i="21"/>
  <c r="J15" i="21"/>
  <c r="K15" i="21"/>
  <c r="J16" i="21"/>
  <c r="K16" i="21"/>
  <c r="J17" i="21"/>
  <c r="K17" i="21"/>
  <c r="J18" i="21"/>
  <c r="K18" i="21"/>
  <c r="J19" i="21"/>
  <c r="K19" i="21"/>
  <c r="J20" i="21"/>
  <c r="K20" i="21"/>
  <c r="J21" i="21"/>
  <c r="K21" i="21"/>
  <c r="J22" i="21"/>
  <c r="K22" i="21"/>
  <c r="J23" i="21"/>
  <c r="K23" i="21"/>
  <c r="J24" i="21"/>
  <c r="K24" i="21"/>
  <c r="J25" i="21"/>
  <c r="K25" i="21"/>
  <c r="J26" i="21"/>
  <c r="K26" i="21"/>
  <c r="J27" i="21"/>
  <c r="K27" i="21"/>
  <c r="J28" i="21"/>
  <c r="K28" i="21"/>
  <c r="J29" i="21"/>
  <c r="K29" i="21"/>
  <c r="J30" i="21"/>
  <c r="K30" i="21"/>
  <c r="J31" i="21"/>
  <c r="K31" i="21"/>
  <c r="J32" i="21"/>
  <c r="K32" i="21"/>
  <c r="J33" i="21"/>
  <c r="K33" i="21"/>
  <c r="J34" i="21"/>
  <c r="K34" i="21"/>
  <c r="J35" i="21"/>
  <c r="K35" i="21"/>
  <c r="J36" i="21"/>
  <c r="K36" i="21"/>
  <c r="J37" i="21"/>
  <c r="K37" i="21"/>
  <c r="J38" i="21"/>
  <c r="K38" i="21"/>
  <c r="J39" i="21"/>
  <c r="K39" i="21"/>
  <c r="J40" i="21"/>
  <c r="K40" i="21"/>
  <c r="C41" i="21"/>
  <c r="D41" i="21"/>
  <c r="J41" i="21"/>
  <c r="K41" i="21"/>
  <c r="AO48" i="2" l="1"/>
  <c r="I10" i="3" s="1"/>
  <c r="AO47" i="2"/>
  <c r="H10" i="3" s="1"/>
  <c r="AO46" i="2"/>
  <c r="G10" i="3" s="1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3" i="2"/>
  <c r="J2" i="20"/>
  <c r="K2" i="20" s="1"/>
  <c r="J3" i="20"/>
  <c r="K3" i="20"/>
  <c r="J4" i="20"/>
  <c r="K4" i="20" s="1"/>
  <c r="J5" i="20"/>
  <c r="K5" i="20"/>
  <c r="J6" i="20"/>
  <c r="K6" i="20" s="1"/>
  <c r="J7" i="20"/>
  <c r="K7" i="20"/>
  <c r="J8" i="20"/>
  <c r="K8" i="20" s="1"/>
  <c r="J9" i="20"/>
  <c r="K9" i="20"/>
  <c r="J10" i="20"/>
  <c r="K10" i="20" s="1"/>
  <c r="J11" i="20"/>
  <c r="K11" i="20"/>
  <c r="J12" i="20"/>
  <c r="K12" i="20" s="1"/>
  <c r="J13" i="20"/>
  <c r="K13" i="20"/>
  <c r="J14" i="20"/>
  <c r="K14" i="20" s="1"/>
  <c r="J15" i="20"/>
  <c r="K15" i="20"/>
  <c r="J16" i="20"/>
  <c r="K16" i="20" s="1"/>
  <c r="J17" i="20"/>
  <c r="K17" i="20"/>
  <c r="J18" i="20"/>
  <c r="K18" i="20" s="1"/>
  <c r="J19" i="20"/>
  <c r="K19" i="20"/>
  <c r="J20" i="20"/>
  <c r="K20" i="20" s="1"/>
  <c r="J21" i="20"/>
  <c r="K21" i="20"/>
  <c r="J22" i="20"/>
  <c r="K22" i="20" s="1"/>
  <c r="J23" i="20"/>
  <c r="K23" i="20"/>
  <c r="J24" i="20"/>
  <c r="K24" i="20" s="1"/>
  <c r="J25" i="20"/>
  <c r="K25" i="20"/>
  <c r="J26" i="20"/>
  <c r="K26" i="20" s="1"/>
  <c r="J27" i="20"/>
  <c r="K27" i="20"/>
  <c r="J28" i="20"/>
  <c r="K28" i="20" s="1"/>
  <c r="J29" i="20"/>
  <c r="K29" i="20"/>
  <c r="J30" i="20"/>
  <c r="K30" i="20" s="1"/>
  <c r="J31" i="20"/>
  <c r="K31" i="20"/>
  <c r="J32" i="20"/>
  <c r="K32" i="20" s="1"/>
  <c r="J33" i="20"/>
  <c r="K33" i="20"/>
  <c r="J34" i="20"/>
  <c r="K34" i="20" s="1"/>
  <c r="J35" i="20"/>
  <c r="K35" i="20"/>
  <c r="J36" i="20"/>
  <c r="K36" i="20" s="1"/>
  <c r="J37" i="20"/>
  <c r="K37" i="20"/>
  <c r="J38" i="20"/>
  <c r="K38" i="20" s="1"/>
  <c r="J39" i="20"/>
  <c r="K39" i="20"/>
  <c r="J40" i="20"/>
  <c r="K40" i="20" s="1"/>
  <c r="C41" i="20"/>
  <c r="D41" i="20"/>
  <c r="J41" i="20"/>
  <c r="K41" i="20" s="1"/>
  <c r="AI48" i="2" l="1"/>
  <c r="I21" i="3" s="1"/>
  <c r="AI47" i="2"/>
  <c r="H21" i="3" s="1"/>
  <c r="AI46" i="2"/>
  <c r="G21" i="3" s="1"/>
  <c r="AR4" i="2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3" i="2"/>
  <c r="J2" i="19"/>
  <c r="K2" i="19" s="1"/>
  <c r="J3" i="19"/>
  <c r="K3" i="19"/>
  <c r="J4" i="19"/>
  <c r="K4" i="19" s="1"/>
  <c r="J5" i="19"/>
  <c r="K5" i="19"/>
  <c r="J6" i="19"/>
  <c r="K6" i="19" s="1"/>
  <c r="J7" i="19"/>
  <c r="K7" i="19"/>
  <c r="J8" i="19"/>
  <c r="K8" i="19" s="1"/>
  <c r="J9" i="19"/>
  <c r="K9" i="19"/>
  <c r="J10" i="19"/>
  <c r="K10" i="19" s="1"/>
  <c r="J11" i="19"/>
  <c r="K11" i="19"/>
  <c r="J12" i="19"/>
  <c r="K12" i="19" s="1"/>
  <c r="J13" i="19"/>
  <c r="K13" i="19"/>
  <c r="J14" i="19"/>
  <c r="K14" i="19" s="1"/>
  <c r="J15" i="19"/>
  <c r="K15" i="19"/>
  <c r="J16" i="19"/>
  <c r="K16" i="19" s="1"/>
  <c r="J17" i="19"/>
  <c r="K17" i="19"/>
  <c r="J18" i="19"/>
  <c r="K18" i="19" s="1"/>
  <c r="J19" i="19"/>
  <c r="K19" i="19"/>
  <c r="J20" i="19"/>
  <c r="K20" i="19" s="1"/>
  <c r="J21" i="19"/>
  <c r="K21" i="19"/>
  <c r="J22" i="19"/>
  <c r="K22" i="19" s="1"/>
  <c r="J23" i="19"/>
  <c r="K23" i="19"/>
  <c r="J24" i="19"/>
  <c r="K24" i="19" s="1"/>
  <c r="J25" i="19"/>
  <c r="K25" i="19"/>
  <c r="J26" i="19"/>
  <c r="K26" i="19" s="1"/>
  <c r="J27" i="19"/>
  <c r="K27" i="19"/>
  <c r="J28" i="19"/>
  <c r="K28" i="19" s="1"/>
  <c r="J29" i="19"/>
  <c r="K29" i="19"/>
  <c r="J30" i="19"/>
  <c r="K30" i="19" s="1"/>
  <c r="J31" i="19"/>
  <c r="K31" i="19"/>
  <c r="J32" i="19"/>
  <c r="K32" i="19" s="1"/>
  <c r="J33" i="19"/>
  <c r="K33" i="19"/>
  <c r="J34" i="19"/>
  <c r="K34" i="19" s="1"/>
  <c r="J35" i="19"/>
  <c r="K35" i="19"/>
  <c r="J36" i="19"/>
  <c r="K36" i="19" s="1"/>
  <c r="J37" i="19"/>
  <c r="K37" i="19"/>
  <c r="J38" i="19"/>
  <c r="K38" i="19" s="1"/>
  <c r="J39" i="19"/>
  <c r="K39" i="19"/>
  <c r="J40" i="19"/>
  <c r="K40" i="19" s="1"/>
  <c r="C41" i="19"/>
  <c r="D41" i="19"/>
  <c r="J41" i="19"/>
  <c r="K41" i="19" s="1"/>
  <c r="AQ48" i="2" l="1"/>
  <c r="I23" i="3" s="1"/>
  <c r="AQ47" i="2"/>
  <c r="H23" i="3" s="1"/>
  <c r="AQ46" i="2"/>
  <c r="G23" i="3" s="1"/>
  <c r="J2" i="1"/>
  <c r="I3" i="11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3" i="2"/>
  <c r="J2" i="18"/>
  <c r="K2" i="18"/>
  <c r="J3" i="18"/>
  <c r="K3" i="18"/>
  <c r="J4" i="18"/>
  <c r="K4" i="18"/>
  <c r="J5" i="18"/>
  <c r="K5" i="18"/>
  <c r="J6" i="18"/>
  <c r="K6" i="18"/>
  <c r="J7" i="18"/>
  <c r="K7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1" i="18"/>
  <c r="K31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C41" i="18"/>
  <c r="D41" i="18"/>
  <c r="J41" i="18"/>
  <c r="K41" i="18"/>
  <c r="AM48" i="2" l="1"/>
  <c r="I15" i="3" s="1"/>
  <c r="AM47" i="2"/>
  <c r="H15" i="3" s="1"/>
  <c r="AM46" i="2"/>
  <c r="G15" i="3" s="1"/>
  <c r="I2" i="11"/>
  <c r="I38" i="11"/>
  <c r="I34" i="11"/>
  <c r="I30" i="11"/>
  <c r="I26" i="11"/>
  <c r="I22" i="11"/>
  <c r="I18" i="11"/>
  <c r="I14" i="11"/>
  <c r="I10" i="11"/>
  <c r="I6" i="11"/>
  <c r="I41" i="11"/>
  <c r="I37" i="11"/>
  <c r="I33" i="11"/>
  <c r="I29" i="11"/>
  <c r="I25" i="11"/>
  <c r="I21" i="11"/>
  <c r="I17" i="11"/>
  <c r="I13" i="11"/>
  <c r="I9" i="11"/>
  <c r="I5" i="11"/>
  <c r="I40" i="11"/>
  <c r="I36" i="11"/>
  <c r="I32" i="11"/>
  <c r="I28" i="11"/>
  <c r="I24" i="11"/>
  <c r="I20" i="11"/>
  <c r="I16" i="11"/>
  <c r="I12" i="11"/>
  <c r="I8" i="11"/>
  <c r="I4" i="11"/>
  <c r="I39" i="11"/>
  <c r="I35" i="11"/>
  <c r="I31" i="11"/>
  <c r="I27" i="11"/>
  <c r="I23" i="11"/>
  <c r="I19" i="11"/>
  <c r="I15" i="11"/>
  <c r="I11" i="11"/>
  <c r="I7" i="11"/>
  <c r="AH4" i="2" l="1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3" i="2"/>
  <c r="J2" i="17"/>
  <c r="K2" i="17" s="1"/>
  <c r="J3" i="17"/>
  <c r="K3" i="17"/>
  <c r="J4" i="17"/>
  <c r="K4" i="17" s="1"/>
  <c r="J5" i="17"/>
  <c r="K5" i="17"/>
  <c r="J6" i="17"/>
  <c r="K6" i="17" s="1"/>
  <c r="J7" i="17"/>
  <c r="K7" i="17"/>
  <c r="J8" i="17"/>
  <c r="K8" i="17" s="1"/>
  <c r="J9" i="17"/>
  <c r="K9" i="17"/>
  <c r="J10" i="17"/>
  <c r="K10" i="17" s="1"/>
  <c r="J11" i="17"/>
  <c r="K11" i="17"/>
  <c r="J12" i="17"/>
  <c r="K12" i="17" s="1"/>
  <c r="J13" i="17"/>
  <c r="K13" i="17"/>
  <c r="J14" i="17"/>
  <c r="K14" i="17" s="1"/>
  <c r="J15" i="17"/>
  <c r="K15" i="17"/>
  <c r="J16" i="17"/>
  <c r="K16" i="17" s="1"/>
  <c r="J17" i="17"/>
  <c r="K17" i="17"/>
  <c r="J18" i="17"/>
  <c r="K18" i="17" s="1"/>
  <c r="J19" i="17"/>
  <c r="K19" i="17"/>
  <c r="J20" i="17"/>
  <c r="K20" i="17" s="1"/>
  <c r="J21" i="17"/>
  <c r="K21" i="17"/>
  <c r="J22" i="17"/>
  <c r="K22" i="17" s="1"/>
  <c r="J23" i="17"/>
  <c r="K23" i="17"/>
  <c r="J24" i="17"/>
  <c r="K24" i="17" s="1"/>
  <c r="J25" i="17"/>
  <c r="K25" i="17"/>
  <c r="J26" i="17"/>
  <c r="K26" i="17" s="1"/>
  <c r="J27" i="17"/>
  <c r="K27" i="17"/>
  <c r="J28" i="17"/>
  <c r="K28" i="17" s="1"/>
  <c r="J29" i="17"/>
  <c r="K29" i="17"/>
  <c r="J30" i="17"/>
  <c r="K30" i="17" s="1"/>
  <c r="J31" i="17"/>
  <c r="K31" i="17"/>
  <c r="J32" i="17"/>
  <c r="K32" i="17" s="1"/>
  <c r="J33" i="17"/>
  <c r="K33" i="17"/>
  <c r="J34" i="17"/>
  <c r="K34" i="17" s="1"/>
  <c r="J35" i="17"/>
  <c r="K35" i="17"/>
  <c r="J36" i="17"/>
  <c r="K36" i="17" s="1"/>
  <c r="J37" i="17"/>
  <c r="K37" i="17"/>
  <c r="J38" i="17"/>
  <c r="K38" i="17" s="1"/>
  <c r="J39" i="17"/>
  <c r="K39" i="17"/>
  <c r="J40" i="17"/>
  <c r="K40" i="17" s="1"/>
  <c r="C41" i="17"/>
  <c r="D41" i="17"/>
  <c r="J41" i="17"/>
  <c r="K41" i="17" s="1"/>
  <c r="AG48" i="2" l="1"/>
  <c r="I14" i="3" s="1"/>
  <c r="AG47" i="2"/>
  <c r="H14" i="3" s="1"/>
  <c r="AG46" i="2"/>
  <c r="G14" i="3" s="1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3" i="2"/>
  <c r="J2" i="16"/>
  <c r="K2" i="16" s="1"/>
  <c r="J3" i="16"/>
  <c r="K3" i="16"/>
  <c r="J4" i="16"/>
  <c r="K4" i="16" s="1"/>
  <c r="J5" i="16"/>
  <c r="K5" i="16"/>
  <c r="J6" i="16"/>
  <c r="K6" i="16" s="1"/>
  <c r="J7" i="16"/>
  <c r="K7" i="16"/>
  <c r="J8" i="16"/>
  <c r="K8" i="16" s="1"/>
  <c r="J9" i="16"/>
  <c r="K9" i="16"/>
  <c r="J10" i="16"/>
  <c r="K10" i="16" s="1"/>
  <c r="J11" i="16"/>
  <c r="K11" i="16"/>
  <c r="J12" i="16"/>
  <c r="K12" i="16" s="1"/>
  <c r="J13" i="16"/>
  <c r="K13" i="16"/>
  <c r="J14" i="16"/>
  <c r="K14" i="16" s="1"/>
  <c r="J15" i="16"/>
  <c r="K15" i="16"/>
  <c r="J16" i="16"/>
  <c r="K16" i="16" s="1"/>
  <c r="J17" i="16"/>
  <c r="K17" i="16"/>
  <c r="J18" i="16"/>
  <c r="K18" i="16" s="1"/>
  <c r="J19" i="16"/>
  <c r="K19" i="16"/>
  <c r="J20" i="16"/>
  <c r="K20" i="16" s="1"/>
  <c r="J21" i="16"/>
  <c r="K21" i="16"/>
  <c r="J22" i="16"/>
  <c r="K22" i="16" s="1"/>
  <c r="J23" i="16"/>
  <c r="K23" i="16"/>
  <c r="J24" i="16"/>
  <c r="K24" i="16" s="1"/>
  <c r="J25" i="16"/>
  <c r="K25" i="16"/>
  <c r="J26" i="16"/>
  <c r="K26" i="16" s="1"/>
  <c r="J27" i="16"/>
  <c r="K27" i="16"/>
  <c r="J28" i="16"/>
  <c r="K28" i="16" s="1"/>
  <c r="J29" i="16"/>
  <c r="K29" i="16"/>
  <c r="J30" i="16"/>
  <c r="K30" i="16" s="1"/>
  <c r="J31" i="16"/>
  <c r="K31" i="16"/>
  <c r="J32" i="16"/>
  <c r="K32" i="16" s="1"/>
  <c r="J33" i="16"/>
  <c r="K33" i="16"/>
  <c r="J34" i="16"/>
  <c r="K34" i="16" s="1"/>
  <c r="J35" i="16"/>
  <c r="K35" i="16"/>
  <c r="J36" i="16"/>
  <c r="K36" i="16" s="1"/>
  <c r="J37" i="16"/>
  <c r="K37" i="16"/>
  <c r="J38" i="16"/>
  <c r="K38" i="16" s="1"/>
  <c r="J39" i="16"/>
  <c r="K39" i="16"/>
  <c r="J40" i="16"/>
  <c r="K40" i="16" s="1"/>
  <c r="C41" i="16"/>
  <c r="D41" i="16"/>
  <c r="J41" i="16"/>
  <c r="K41" i="16" s="1"/>
  <c r="AE48" i="2" l="1"/>
  <c r="I18" i="3" s="1"/>
  <c r="AE47" i="2"/>
  <c r="H18" i="3" s="1"/>
  <c r="AE46" i="2"/>
  <c r="G18" i="3" s="1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3" i="2"/>
  <c r="J2" i="15"/>
  <c r="K2" i="15" s="1"/>
  <c r="J3" i="15"/>
  <c r="K3" i="15"/>
  <c r="J4" i="15"/>
  <c r="K4" i="15" s="1"/>
  <c r="J5" i="15"/>
  <c r="K5" i="15"/>
  <c r="J6" i="15"/>
  <c r="K6" i="15" s="1"/>
  <c r="J7" i="15"/>
  <c r="K7" i="15"/>
  <c r="J8" i="15"/>
  <c r="K8" i="15" s="1"/>
  <c r="J9" i="15"/>
  <c r="K9" i="15"/>
  <c r="J10" i="15"/>
  <c r="K10" i="15" s="1"/>
  <c r="J11" i="15"/>
  <c r="K11" i="15"/>
  <c r="J12" i="15"/>
  <c r="K12" i="15" s="1"/>
  <c r="J13" i="15"/>
  <c r="K13" i="15"/>
  <c r="J14" i="15"/>
  <c r="K14" i="15" s="1"/>
  <c r="J15" i="15"/>
  <c r="K15" i="15"/>
  <c r="J16" i="15"/>
  <c r="K16" i="15" s="1"/>
  <c r="J17" i="15"/>
  <c r="K17" i="15"/>
  <c r="J18" i="15"/>
  <c r="K18" i="15" s="1"/>
  <c r="J19" i="15"/>
  <c r="K19" i="15"/>
  <c r="J20" i="15"/>
  <c r="K20" i="15" s="1"/>
  <c r="J21" i="15"/>
  <c r="K21" i="15"/>
  <c r="J22" i="15"/>
  <c r="K22" i="15" s="1"/>
  <c r="J23" i="15"/>
  <c r="K23" i="15"/>
  <c r="J24" i="15"/>
  <c r="K24" i="15" s="1"/>
  <c r="J25" i="15"/>
  <c r="K25" i="15"/>
  <c r="J26" i="15"/>
  <c r="K26" i="15" s="1"/>
  <c r="J27" i="15"/>
  <c r="K27" i="15"/>
  <c r="J28" i="15"/>
  <c r="K28" i="15" s="1"/>
  <c r="J29" i="15"/>
  <c r="K29" i="15"/>
  <c r="J30" i="15"/>
  <c r="K30" i="15" s="1"/>
  <c r="J31" i="15"/>
  <c r="K31" i="15"/>
  <c r="J32" i="15"/>
  <c r="K32" i="15" s="1"/>
  <c r="J33" i="15"/>
  <c r="K33" i="15"/>
  <c r="J34" i="15"/>
  <c r="K34" i="15" s="1"/>
  <c r="J35" i="15"/>
  <c r="K35" i="15"/>
  <c r="J36" i="15"/>
  <c r="K36" i="15" s="1"/>
  <c r="J37" i="15"/>
  <c r="K37" i="15"/>
  <c r="J38" i="15"/>
  <c r="K38" i="15" s="1"/>
  <c r="J39" i="15"/>
  <c r="K39" i="15"/>
  <c r="J40" i="15"/>
  <c r="K40" i="15" s="1"/>
  <c r="C41" i="15"/>
  <c r="D41" i="15"/>
  <c r="J41" i="15"/>
  <c r="K41" i="15" s="1"/>
  <c r="AC48" i="2" l="1"/>
  <c r="I12" i="3" s="1"/>
  <c r="AC47" i="2"/>
  <c r="H12" i="3" s="1"/>
  <c r="AC46" i="2"/>
  <c r="G12" i="3" s="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3" i="2"/>
  <c r="J2" i="14"/>
  <c r="K2" i="14"/>
  <c r="J3" i="14"/>
  <c r="K3" i="14"/>
  <c r="J4" i="14"/>
  <c r="K4" i="14"/>
  <c r="J5" i="14"/>
  <c r="K5" i="14"/>
  <c r="J6" i="14"/>
  <c r="K6" i="14"/>
  <c r="J7" i="14"/>
  <c r="K7" i="14"/>
  <c r="J8" i="14"/>
  <c r="K8" i="14"/>
  <c r="J9" i="14"/>
  <c r="K9" i="14"/>
  <c r="J10" i="14"/>
  <c r="K10" i="14"/>
  <c r="J11" i="14"/>
  <c r="K11" i="14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7" i="14"/>
  <c r="K27" i="14"/>
  <c r="J28" i="14"/>
  <c r="K28" i="14"/>
  <c r="J29" i="14"/>
  <c r="K29" i="14"/>
  <c r="J30" i="14"/>
  <c r="K30" i="14"/>
  <c r="J31" i="14"/>
  <c r="K31" i="14"/>
  <c r="J32" i="14"/>
  <c r="K32" i="14"/>
  <c r="J33" i="14"/>
  <c r="K33" i="14"/>
  <c r="J34" i="14"/>
  <c r="K34" i="14"/>
  <c r="J35" i="14"/>
  <c r="K35" i="14"/>
  <c r="J36" i="14"/>
  <c r="K36" i="14"/>
  <c r="J37" i="14"/>
  <c r="K37" i="14"/>
  <c r="J38" i="14"/>
  <c r="K38" i="14"/>
  <c r="J39" i="14"/>
  <c r="K39" i="14"/>
  <c r="J40" i="14"/>
  <c r="K40" i="14"/>
  <c r="C41" i="14"/>
  <c r="D41" i="14"/>
  <c r="J41" i="14"/>
  <c r="K41" i="14"/>
  <c r="AA48" i="2" l="1"/>
  <c r="I5" i="3" s="1"/>
  <c r="AA47" i="2"/>
  <c r="AA46" i="2"/>
  <c r="G5" i="3" s="1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3" i="2"/>
  <c r="J2" i="13"/>
  <c r="K2" i="13"/>
  <c r="J3" i="13"/>
  <c r="K3" i="13"/>
  <c r="J4" i="13"/>
  <c r="K4" i="13"/>
  <c r="J5" i="13"/>
  <c r="K5" i="13"/>
  <c r="J6" i="13"/>
  <c r="K6" i="13"/>
  <c r="J7" i="13"/>
  <c r="K7" i="13"/>
  <c r="J8" i="13"/>
  <c r="K8" i="13"/>
  <c r="J9" i="13"/>
  <c r="K9" i="13"/>
  <c r="J10" i="13"/>
  <c r="K10" i="13"/>
  <c r="J11" i="13"/>
  <c r="K11" i="13"/>
  <c r="J12" i="13"/>
  <c r="K12" i="13"/>
  <c r="J13" i="13"/>
  <c r="K13" i="13"/>
  <c r="J14" i="13"/>
  <c r="K14" i="13"/>
  <c r="J15" i="13"/>
  <c r="K15" i="13"/>
  <c r="J16" i="13"/>
  <c r="K16" i="13"/>
  <c r="J17" i="13"/>
  <c r="K17" i="13"/>
  <c r="J18" i="13"/>
  <c r="K18" i="13"/>
  <c r="J19" i="13"/>
  <c r="K19" i="13"/>
  <c r="J20" i="13"/>
  <c r="K20" i="13"/>
  <c r="J21" i="13"/>
  <c r="K21" i="13"/>
  <c r="J22" i="13"/>
  <c r="K22" i="13"/>
  <c r="J23" i="13"/>
  <c r="K23" i="13"/>
  <c r="J24" i="13"/>
  <c r="K24" i="13"/>
  <c r="J25" i="13"/>
  <c r="K25" i="13"/>
  <c r="J26" i="13"/>
  <c r="K26" i="13"/>
  <c r="J27" i="13"/>
  <c r="K27" i="13"/>
  <c r="J28" i="13"/>
  <c r="K28" i="13"/>
  <c r="J29" i="13"/>
  <c r="K29" i="13"/>
  <c r="J30" i="13"/>
  <c r="K30" i="13"/>
  <c r="J31" i="13"/>
  <c r="K31" i="13"/>
  <c r="J32" i="13"/>
  <c r="K32" i="13"/>
  <c r="J33" i="13"/>
  <c r="K33" i="13"/>
  <c r="J34" i="13"/>
  <c r="K34" i="13"/>
  <c r="J35" i="13"/>
  <c r="K35" i="13"/>
  <c r="J36" i="13"/>
  <c r="K36" i="13"/>
  <c r="J37" i="13"/>
  <c r="K37" i="13"/>
  <c r="J38" i="13"/>
  <c r="K38" i="13"/>
  <c r="J39" i="13"/>
  <c r="K39" i="13"/>
  <c r="J40" i="13"/>
  <c r="K40" i="13"/>
  <c r="C41" i="13"/>
  <c r="D41" i="13"/>
  <c r="J41" i="13"/>
  <c r="K41" i="13"/>
  <c r="Y48" i="2" l="1"/>
  <c r="I25" i="3" s="1"/>
  <c r="Y47" i="2"/>
  <c r="H25" i="3" s="1"/>
  <c r="Y46" i="2"/>
  <c r="G25" i="3" s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3" i="2"/>
  <c r="J2" i="12"/>
  <c r="K2" i="12" s="1"/>
  <c r="J3" i="12"/>
  <c r="K3" i="12"/>
  <c r="J4" i="12"/>
  <c r="K4" i="12" s="1"/>
  <c r="J5" i="12"/>
  <c r="K5" i="12"/>
  <c r="J6" i="12"/>
  <c r="K6" i="12" s="1"/>
  <c r="J7" i="12"/>
  <c r="K7" i="12"/>
  <c r="J8" i="12"/>
  <c r="K8" i="12" s="1"/>
  <c r="J9" i="12"/>
  <c r="K9" i="12"/>
  <c r="J10" i="12"/>
  <c r="K10" i="12" s="1"/>
  <c r="J11" i="12"/>
  <c r="K11" i="12"/>
  <c r="J12" i="12"/>
  <c r="K12" i="12" s="1"/>
  <c r="J13" i="12"/>
  <c r="K13" i="12"/>
  <c r="J14" i="12"/>
  <c r="K14" i="12" s="1"/>
  <c r="J15" i="12"/>
  <c r="K15" i="12"/>
  <c r="J16" i="12"/>
  <c r="K16" i="12" s="1"/>
  <c r="J17" i="12"/>
  <c r="K17" i="12"/>
  <c r="J18" i="12"/>
  <c r="K18" i="12" s="1"/>
  <c r="J19" i="12"/>
  <c r="K19" i="12"/>
  <c r="J20" i="12"/>
  <c r="K20" i="12" s="1"/>
  <c r="J21" i="12"/>
  <c r="K21" i="12"/>
  <c r="J22" i="12"/>
  <c r="K22" i="12" s="1"/>
  <c r="J23" i="12"/>
  <c r="K23" i="12"/>
  <c r="J24" i="12"/>
  <c r="K24" i="12" s="1"/>
  <c r="J25" i="12"/>
  <c r="K25" i="12"/>
  <c r="J26" i="12"/>
  <c r="K26" i="12" s="1"/>
  <c r="J27" i="12"/>
  <c r="K27" i="12"/>
  <c r="J28" i="12"/>
  <c r="K28" i="12" s="1"/>
  <c r="J29" i="12"/>
  <c r="K29" i="12"/>
  <c r="J30" i="12"/>
  <c r="K30" i="12" s="1"/>
  <c r="J31" i="12"/>
  <c r="K31" i="12"/>
  <c r="J32" i="12"/>
  <c r="K32" i="12" s="1"/>
  <c r="J33" i="12"/>
  <c r="K33" i="12"/>
  <c r="J34" i="12"/>
  <c r="K34" i="12" s="1"/>
  <c r="J35" i="12"/>
  <c r="K35" i="12"/>
  <c r="J36" i="12"/>
  <c r="K36" i="12" s="1"/>
  <c r="J37" i="12"/>
  <c r="K37" i="12"/>
  <c r="J38" i="12"/>
  <c r="K38" i="12" s="1"/>
  <c r="J39" i="12"/>
  <c r="K39" i="12"/>
  <c r="J40" i="12"/>
  <c r="K40" i="12" s="1"/>
  <c r="C41" i="12"/>
  <c r="D41" i="12"/>
  <c r="J41" i="12"/>
  <c r="K41" i="12" s="1"/>
  <c r="W48" i="2" l="1"/>
  <c r="I13" i="3" s="1"/>
  <c r="W47" i="2"/>
  <c r="H13" i="3" s="1"/>
  <c r="W46" i="2"/>
  <c r="G13" i="3" s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3" i="2"/>
  <c r="J2" i="10"/>
  <c r="K2" i="10" s="1"/>
  <c r="J3" i="10"/>
  <c r="K3" i="10"/>
  <c r="J4" i="10"/>
  <c r="K4" i="10" s="1"/>
  <c r="J5" i="10"/>
  <c r="K5" i="10"/>
  <c r="J6" i="10"/>
  <c r="K6" i="10" s="1"/>
  <c r="J7" i="10"/>
  <c r="K7" i="10"/>
  <c r="J8" i="10"/>
  <c r="K8" i="10" s="1"/>
  <c r="J9" i="10"/>
  <c r="K9" i="10"/>
  <c r="J10" i="10"/>
  <c r="K10" i="10" s="1"/>
  <c r="J11" i="10"/>
  <c r="K11" i="10"/>
  <c r="J12" i="10"/>
  <c r="K12" i="10" s="1"/>
  <c r="J13" i="10"/>
  <c r="K13" i="10"/>
  <c r="J14" i="10"/>
  <c r="K14" i="10" s="1"/>
  <c r="J15" i="10"/>
  <c r="K15" i="10"/>
  <c r="J16" i="10"/>
  <c r="K16" i="10" s="1"/>
  <c r="J17" i="10"/>
  <c r="K17" i="10"/>
  <c r="J18" i="10"/>
  <c r="K18" i="10" s="1"/>
  <c r="J19" i="10"/>
  <c r="K19" i="10"/>
  <c r="J20" i="10"/>
  <c r="K20" i="10" s="1"/>
  <c r="J21" i="10"/>
  <c r="K21" i="10"/>
  <c r="J22" i="10"/>
  <c r="K22" i="10" s="1"/>
  <c r="J23" i="10"/>
  <c r="K23" i="10"/>
  <c r="J24" i="10"/>
  <c r="K24" i="10" s="1"/>
  <c r="J25" i="10"/>
  <c r="K25" i="10"/>
  <c r="J26" i="10"/>
  <c r="K26" i="10" s="1"/>
  <c r="J27" i="10"/>
  <c r="K27" i="10"/>
  <c r="J28" i="10"/>
  <c r="K28" i="10" s="1"/>
  <c r="J29" i="10"/>
  <c r="K29" i="10"/>
  <c r="J30" i="10"/>
  <c r="K30" i="10" s="1"/>
  <c r="J31" i="10"/>
  <c r="K31" i="10"/>
  <c r="J32" i="10"/>
  <c r="K32" i="10" s="1"/>
  <c r="J33" i="10"/>
  <c r="K33" i="10"/>
  <c r="J34" i="10"/>
  <c r="K34" i="10" s="1"/>
  <c r="J35" i="10"/>
  <c r="K35" i="10"/>
  <c r="J36" i="10"/>
  <c r="K36" i="10" s="1"/>
  <c r="J37" i="10"/>
  <c r="K37" i="10"/>
  <c r="J38" i="10"/>
  <c r="K38" i="10" s="1"/>
  <c r="J39" i="10"/>
  <c r="K39" i="10"/>
  <c r="J40" i="10"/>
  <c r="K40" i="10" s="1"/>
  <c r="C41" i="10"/>
  <c r="D41" i="10"/>
  <c r="J41" i="10"/>
  <c r="K41" i="10" s="1"/>
  <c r="U48" i="2" l="1"/>
  <c r="I20" i="3" s="1"/>
  <c r="I48" i="2"/>
  <c r="I6" i="3" s="1"/>
  <c r="I47" i="2"/>
  <c r="H6" i="3" s="1"/>
  <c r="U47" i="2"/>
  <c r="H20" i="3" s="1"/>
  <c r="U46" i="2"/>
  <c r="G20" i="3" s="1"/>
  <c r="I46" i="2"/>
  <c r="G6" i="3" s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3" i="2"/>
  <c r="J2" i="9"/>
  <c r="K2" i="9" s="1"/>
  <c r="J3" i="9"/>
  <c r="K3" i="9"/>
  <c r="J4" i="9"/>
  <c r="K4" i="9" s="1"/>
  <c r="J5" i="9"/>
  <c r="K5" i="9"/>
  <c r="J6" i="9"/>
  <c r="K6" i="9" s="1"/>
  <c r="J7" i="9"/>
  <c r="K7" i="9"/>
  <c r="J8" i="9"/>
  <c r="K8" i="9" s="1"/>
  <c r="J9" i="9"/>
  <c r="K9" i="9"/>
  <c r="J10" i="9"/>
  <c r="K10" i="9" s="1"/>
  <c r="J11" i="9"/>
  <c r="K11" i="9"/>
  <c r="J12" i="9"/>
  <c r="K12" i="9" s="1"/>
  <c r="J13" i="9"/>
  <c r="K13" i="9"/>
  <c r="J14" i="9"/>
  <c r="K14" i="9" s="1"/>
  <c r="G15" i="9"/>
  <c r="J15" i="9"/>
  <c r="K15" i="9" s="1"/>
  <c r="J16" i="9"/>
  <c r="K16" i="9"/>
  <c r="J17" i="9"/>
  <c r="K17" i="9" s="1"/>
  <c r="J18" i="9"/>
  <c r="K18" i="9"/>
  <c r="J19" i="9"/>
  <c r="K19" i="9" s="1"/>
  <c r="J20" i="9"/>
  <c r="K20" i="9"/>
  <c r="J21" i="9"/>
  <c r="K21" i="9" s="1"/>
  <c r="J22" i="9"/>
  <c r="K22" i="9"/>
  <c r="J23" i="9"/>
  <c r="K23" i="9" s="1"/>
  <c r="J24" i="9"/>
  <c r="K24" i="9"/>
  <c r="J25" i="9"/>
  <c r="K25" i="9" s="1"/>
  <c r="J26" i="9"/>
  <c r="K26" i="9"/>
  <c r="J27" i="9"/>
  <c r="K27" i="9" s="1"/>
  <c r="J28" i="9"/>
  <c r="K28" i="9"/>
  <c r="G29" i="9"/>
  <c r="J29" i="9"/>
  <c r="K29" i="9" s="1"/>
  <c r="J30" i="9"/>
  <c r="K30" i="9"/>
  <c r="J31" i="9"/>
  <c r="K31" i="9" s="1"/>
  <c r="J32" i="9"/>
  <c r="K32" i="9"/>
  <c r="J33" i="9"/>
  <c r="K33" i="9" s="1"/>
  <c r="J34" i="9"/>
  <c r="K34" i="9"/>
  <c r="J35" i="9"/>
  <c r="K35" i="9" s="1"/>
  <c r="J36" i="9"/>
  <c r="K36" i="9"/>
  <c r="J37" i="9"/>
  <c r="K37" i="9" s="1"/>
  <c r="J38" i="9"/>
  <c r="K38" i="9"/>
  <c r="J39" i="9"/>
  <c r="K39" i="9" s="1"/>
  <c r="J40" i="9"/>
  <c r="K40" i="9"/>
  <c r="C41" i="9"/>
  <c r="D41" i="9"/>
  <c r="G41" i="9"/>
  <c r="J41" i="9"/>
  <c r="K41" i="9" s="1"/>
  <c r="S48" i="2" l="1"/>
  <c r="I11" i="3" s="1"/>
  <c r="S47" i="2"/>
  <c r="H11" i="3" s="1"/>
  <c r="S46" i="2"/>
  <c r="G11" i="3" s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3" i="2"/>
  <c r="J2" i="8"/>
  <c r="K2" i="8"/>
  <c r="J3" i="8"/>
  <c r="K3" i="8"/>
  <c r="J4" i="8"/>
  <c r="K4" i="8"/>
  <c r="J5" i="8"/>
  <c r="K5" i="8"/>
  <c r="J6" i="8"/>
  <c r="K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J26" i="8"/>
  <c r="K26" i="8"/>
  <c r="J27" i="8"/>
  <c r="K27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J40" i="8"/>
  <c r="K40" i="8"/>
  <c r="C41" i="8"/>
  <c r="D41" i="8"/>
  <c r="J41" i="8"/>
  <c r="K41" i="8"/>
  <c r="Q48" i="2" l="1"/>
  <c r="I17" i="3" s="1"/>
  <c r="Q47" i="2"/>
  <c r="H17" i="3" s="1"/>
  <c r="Q46" i="2"/>
  <c r="G17" i="3" s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3" i="2"/>
  <c r="J2" i="7"/>
  <c r="K2" i="7" s="1"/>
  <c r="J3" i="7"/>
  <c r="K3" i="7"/>
  <c r="J4" i="7"/>
  <c r="K4" i="7" s="1"/>
  <c r="J5" i="7"/>
  <c r="K5" i="7"/>
  <c r="J6" i="7"/>
  <c r="K6" i="7" s="1"/>
  <c r="J7" i="7"/>
  <c r="K7" i="7"/>
  <c r="J8" i="7"/>
  <c r="K8" i="7" s="1"/>
  <c r="J9" i="7"/>
  <c r="K9" i="7"/>
  <c r="J10" i="7"/>
  <c r="K10" i="7" s="1"/>
  <c r="J11" i="7"/>
  <c r="K11" i="7"/>
  <c r="J12" i="7"/>
  <c r="K12" i="7" s="1"/>
  <c r="J13" i="7"/>
  <c r="K13" i="7"/>
  <c r="J14" i="7"/>
  <c r="K14" i="7" s="1"/>
  <c r="J15" i="7"/>
  <c r="K15" i="7"/>
  <c r="J16" i="7"/>
  <c r="K16" i="7" s="1"/>
  <c r="J17" i="7"/>
  <c r="K17" i="7"/>
  <c r="J18" i="7"/>
  <c r="K18" i="7" s="1"/>
  <c r="J19" i="7"/>
  <c r="K19" i="7"/>
  <c r="J20" i="7"/>
  <c r="K20" i="7" s="1"/>
  <c r="J21" i="7"/>
  <c r="K21" i="7"/>
  <c r="J22" i="7"/>
  <c r="K22" i="7" s="1"/>
  <c r="J23" i="7"/>
  <c r="K23" i="7"/>
  <c r="J24" i="7"/>
  <c r="K24" i="7" s="1"/>
  <c r="J25" i="7"/>
  <c r="K25" i="7"/>
  <c r="J26" i="7"/>
  <c r="K26" i="7" s="1"/>
  <c r="J27" i="7"/>
  <c r="K27" i="7"/>
  <c r="J28" i="7"/>
  <c r="K28" i="7" s="1"/>
  <c r="J29" i="7"/>
  <c r="K29" i="7"/>
  <c r="J30" i="7"/>
  <c r="K30" i="7" s="1"/>
  <c r="J31" i="7"/>
  <c r="K31" i="7"/>
  <c r="J32" i="7"/>
  <c r="K32" i="7" s="1"/>
  <c r="J33" i="7"/>
  <c r="K33" i="7"/>
  <c r="J34" i="7"/>
  <c r="K34" i="7" s="1"/>
  <c r="J35" i="7"/>
  <c r="K35" i="7"/>
  <c r="J36" i="7"/>
  <c r="K36" i="7" s="1"/>
  <c r="J37" i="7"/>
  <c r="K37" i="7"/>
  <c r="J38" i="7"/>
  <c r="K38" i="7" s="1"/>
  <c r="J39" i="7"/>
  <c r="K39" i="7"/>
  <c r="J40" i="7"/>
  <c r="K40" i="7" s="1"/>
  <c r="C41" i="7"/>
  <c r="D41" i="7"/>
  <c r="J41" i="7"/>
  <c r="K41" i="7" s="1"/>
  <c r="O48" i="2" l="1"/>
  <c r="I7" i="3" s="1"/>
  <c r="O47" i="2"/>
  <c r="H7" i="3" s="1"/>
  <c r="O46" i="2"/>
  <c r="G7" i="3" s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3" i="2"/>
  <c r="J2" i="6"/>
  <c r="K2" i="6" s="1"/>
  <c r="J3" i="6"/>
  <c r="K3" i="6"/>
  <c r="J4" i="6"/>
  <c r="K4" i="6" s="1"/>
  <c r="J5" i="6"/>
  <c r="K5" i="6"/>
  <c r="J6" i="6"/>
  <c r="K6" i="6" s="1"/>
  <c r="J7" i="6"/>
  <c r="K7" i="6"/>
  <c r="J8" i="6"/>
  <c r="K8" i="6" s="1"/>
  <c r="J9" i="6"/>
  <c r="K9" i="6"/>
  <c r="J10" i="6"/>
  <c r="K10" i="6" s="1"/>
  <c r="J11" i="6"/>
  <c r="K11" i="6"/>
  <c r="J12" i="6"/>
  <c r="K12" i="6" s="1"/>
  <c r="J13" i="6"/>
  <c r="K13" i="6"/>
  <c r="J14" i="6"/>
  <c r="K14" i="6" s="1"/>
  <c r="J15" i="6"/>
  <c r="K15" i="6"/>
  <c r="J16" i="6"/>
  <c r="K16" i="6" s="1"/>
  <c r="J17" i="6"/>
  <c r="K17" i="6"/>
  <c r="J18" i="6"/>
  <c r="K18" i="6" s="1"/>
  <c r="J19" i="6"/>
  <c r="K19" i="6"/>
  <c r="J20" i="6"/>
  <c r="K20" i="6" s="1"/>
  <c r="J21" i="6"/>
  <c r="K21" i="6"/>
  <c r="J22" i="6"/>
  <c r="K22" i="6" s="1"/>
  <c r="J23" i="6"/>
  <c r="K23" i="6"/>
  <c r="J24" i="6"/>
  <c r="K24" i="6" s="1"/>
  <c r="J25" i="6"/>
  <c r="K25" i="6"/>
  <c r="J26" i="6"/>
  <c r="K26" i="6" s="1"/>
  <c r="J27" i="6"/>
  <c r="K27" i="6"/>
  <c r="J28" i="6"/>
  <c r="K28" i="6" s="1"/>
  <c r="J29" i="6"/>
  <c r="K29" i="6"/>
  <c r="J30" i="6"/>
  <c r="K30" i="6" s="1"/>
  <c r="J31" i="6"/>
  <c r="K31" i="6"/>
  <c r="J32" i="6"/>
  <c r="K32" i="6" s="1"/>
  <c r="J33" i="6"/>
  <c r="K33" i="6"/>
  <c r="J34" i="6"/>
  <c r="K34" i="6" s="1"/>
  <c r="J35" i="6"/>
  <c r="K35" i="6"/>
  <c r="J36" i="6"/>
  <c r="K36" i="6" s="1"/>
  <c r="J37" i="6"/>
  <c r="K37" i="6"/>
  <c r="J38" i="6"/>
  <c r="K38" i="6" s="1"/>
  <c r="J39" i="6"/>
  <c r="K39" i="6"/>
  <c r="J40" i="6"/>
  <c r="K40" i="6" s="1"/>
  <c r="C41" i="6"/>
  <c r="D41" i="6"/>
  <c r="J41" i="6"/>
  <c r="K41" i="6" s="1"/>
  <c r="M48" i="2" l="1"/>
  <c r="I4" i="3" s="1"/>
  <c r="M47" i="2"/>
  <c r="H4" i="3" s="1"/>
  <c r="M46" i="2"/>
  <c r="G4" i="3" s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3" i="2"/>
  <c r="J2" i="5"/>
  <c r="K2" i="5" s="1"/>
  <c r="J3" i="5"/>
  <c r="K3" i="5" s="1"/>
  <c r="J4" i="5"/>
  <c r="K4" i="5" s="1"/>
  <c r="J5" i="5"/>
  <c r="K5" i="5" s="1"/>
  <c r="J6" i="5"/>
  <c r="K6" i="5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C41" i="5"/>
  <c r="D41" i="5"/>
  <c r="J41" i="5"/>
  <c r="K41" i="5" s="1"/>
  <c r="G48" i="2" l="1"/>
  <c r="I9" i="3" s="1"/>
  <c r="G47" i="2"/>
  <c r="H9" i="3" s="1"/>
  <c r="G46" i="2"/>
  <c r="G9" i="3" s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3" i="2"/>
  <c r="F3" i="2"/>
  <c r="J2" i="4"/>
  <c r="K2" i="4"/>
  <c r="J3" i="4"/>
  <c r="K3" i="4"/>
  <c r="J4" i="4"/>
  <c r="K4" i="4"/>
  <c r="J5" i="4"/>
  <c r="K5" i="4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C41" i="4"/>
  <c r="D41" i="4"/>
  <c r="J41" i="4"/>
  <c r="K41" i="4"/>
  <c r="K48" i="2" l="1"/>
  <c r="I24" i="3" s="1"/>
  <c r="K47" i="2"/>
  <c r="H24" i="3" s="1"/>
  <c r="K46" i="2"/>
  <c r="G24" i="3" s="1"/>
  <c r="K2" i="1"/>
  <c r="J3" i="1"/>
  <c r="K3" i="1" s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K23" i="1"/>
  <c r="D41" i="1" l="1"/>
  <c r="C41" i="1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C3" i="2"/>
  <c r="B3" i="2"/>
  <c r="F42" i="2" l="1"/>
  <c r="F41" i="2"/>
  <c r="F37" i="2"/>
  <c r="F39" i="2"/>
  <c r="F38" i="2"/>
  <c r="F40" i="2"/>
  <c r="F19" i="2"/>
  <c r="F21" i="2"/>
  <c r="F20" i="2"/>
  <c r="F22" i="2"/>
  <c r="F23" i="2"/>
  <c r="F24" i="2"/>
  <c r="F25" i="2"/>
  <c r="F26" i="2"/>
  <c r="F27" i="2"/>
  <c r="F28" i="2"/>
  <c r="F17" i="2"/>
  <c r="F18" i="2"/>
  <c r="F15" i="2"/>
  <c r="F9" i="2"/>
  <c r="F4" i="2"/>
  <c r="F5" i="2"/>
  <c r="F6" i="2"/>
  <c r="F7" i="2"/>
  <c r="F8" i="2"/>
  <c r="F10" i="2"/>
  <c r="F11" i="2"/>
  <c r="F12" i="2"/>
  <c r="F13" i="2"/>
  <c r="F14" i="2"/>
  <c r="F16" i="2"/>
  <c r="AM44" i="2"/>
  <c r="K15" i="3" s="1"/>
  <c r="S44" i="2"/>
  <c r="K11" i="3" s="1"/>
  <c r="AC44" i="2"/>
  <c r="K12" i="3" s="1"/>
  <c r="F29" i="2"/>
  <c r="F30" i="2"/>
  <c r="F31" i="2"/>
  <c r="F32" i="2"/>
  <c r="F33" i="2"/>
  <c r="F34" i="2"/>
  <c r="F35" i="2"/>
  <c r="F36" i="2"/>
  <c r="E48" i="2" l="1"/>
  <c r="I16" i="3" s="1"/>
  <c r="E4" i="3" s="1"/>
  <c r="E47" i="2"/>
  <c r="H16" i="3" s="1"/>
  <c r="E46" i="2"/>
  <c r="G16" i="3" s="1"/>
  <c r="E44" i="2"/>
  <c r="K16" i="3" s="1"/>
  <c r="M44" i="2"/>
  <c r="K4" i="3" s="1"/>
  <c r="AO44" i="2"/>
  <c r="K10" i="3" s="1"/>
  <c r="AQ44" i="2"/>
  <c r="K23" i="3" s="1"/>
  <c r="AE44" i="2"/>
  <c r="K18" i="3" s="1"/>
  <c r="AA44" i="2"/>
  <c r="K5" i="3" s="1"/>
  <c r="Y44" i="2"/>
  <c r="K25" i="3" s="1"/>
  <c r="U44" i="2"/>
  <c r="K20" i="3" s="1"/>
  <c r="Q44" i="2"/>
  <c r="K17" i="3" s="1"/>
  <c r="I44" i="2"/>
  <c r="K6" i="3" s="1"/>
  <c r="AI44" i="2"/>
  <c r="K21" i="3" s="1"/>
  <c r="W44" i="2"/>
  <c r="K13" i="3" s="1"/>
  <c r="G44" i="2"/>
  <c r="K9" i="3" s="1"/>
  <c r="AC43" i="2"/>
  <c r="J12" i="3" s="1"/>
  <c r="AK43" i="2"/>
  <c r="J19" i="3" s="1"/>
  <c r="G43" i="2"/>
  <c r="J9" i="3" s="1"/>
  <c r="AI43" i="2"/>
  <c r="J21" i="3" s="1"/>
  <c r="AQ43" i="2"/>
  <c r="J23" i="3" s="1"/>
  <c r="W43" i="2"/>
  <c r="J13" i="3" s="1"/>
  <c r="K43" i="2"/>
  <c r="J24" i="3" s="1"/>
  <c r="M43" i="2"/>
  <c r="J4" i="3" s="1"/>
  <c r="I43" i="2"/>
  <c r="J6" i="3" s="1"/>
  <c r="AS43" i="2"/>
  <c r="J22" i="3" s="1"/>
  <c r="E43" i="2"/>
  <c r="J16" i="3" s="1"/>
  <c r="Q43" i="2"/>
  <c r="J17" i="3" s="1"/>
  <c r="AG43" i="2"/>
  <c r="J14" i="3" s="1"/>
  <c r="AA43" i="2"/>
  <c r="J5" i="3" s="1"/>
  <c r="AO43" i="2"/>
  <c r="J10" i="3" s="1"/>
  <c r="AM43" i="2"/>
  <c r="J15" i="3" s="1"/>
  <c r="U43" i="2"/>
  <c r="J20" i="3" s="1"/>
  <c r="O43" i="2"/>
  <c r="J7" i="3" s="1"/>
  <c r="S43" i="2"/>
  <c r="J11" i="3" s="1"/>
  <c r="AE43" i="2"/>
  <c r="J18" i="3" s="1"/>
  <c r="Y43" i="2"/>
  <c r="J25" i="3" s="1"/>
  <c r="AG44" i="2"/>
  <c r="K14" i="3" s="1"/>
  <c r="K44" i="2"/>
  <c r="K24" i="3" s="1"/>
  <c r="AS44" i="2"/>
  <c r="K22" i="3" s="1"/>
  <c r="O44" i="2"/>
  <c r="K7" i="3" s="1"/>
  <c r="AK44" i="2"/>
  <c r="K19" i="3" s="1"/>
  <c r="E16" i="3" l="1"/>
  <c r="E8" i="3"/>
  <c r="E22" i="3"/>
  <c r="E25" i="3"/>
  <c r="E6" i="3"/>
  <c r="E12" i="3"/>
  <c r="E7" i="3"/>
  <c r="E11" i="3"/>
  <c r="E20" i="3"/>
  <c r="E19" i="3"/>
  <c r="E10" i="3"/>
  <c r="E21" i="3"/>
  <c r="E17" i="3"/>
  <c r="E5" i="3"/>
  <c r="E9" i="3"/>
  <c r="E14" i="3"/>
  <c r="E13" i="3"/>
  <c r="E24" i="3"/>
  <c r="E23" i="3"/>
  <c r="E18" i="3"/>
  <c r="E15" i="3"/>
  <c r="D11" i="3"/>
  <c r="D10" i="3"/>
  <c r="D16" i="3"/>
  <c r="D22" i="3"/>
  <c r="D13" i="3"/>
  <c r="D19" i="3"/>
  <c r="D24" i="3"/>
  <c r="D7" i="3"/>
  <c r="D25" i="3"/>
  <c r="D20" i="3"/>
  <c r="D14" i="3"/>
  <c r="D6" i="3"/>
  <c r="D23" i="3"/>
  <c r="D12" i="3"/>
  <c r="D9" i="3"/>
  <c r="D5" i="3"/>
  <c r="D8" i="3"/>
  <c r="D18" i="3"/>
  <c r="D15" i="3"/>
  <c r="D17" i="3"/>
  <c r="D4" i="3"/>
  <c r="D21" i="3"/>
</calcChain>
</file>

<file path=xl/sharedStrings.xml><?xml version="1.0" encoding="utf-8"?>
<sst xmlns="http://schemas.openxmlformats.org/spreadsheetml/2006/main" count="3956" uniqueCount="138">
  <si>
    <t>MATCHUP</t>
  </si>
  <si>
    <t xml:space="preserve">  </t>
  </si>
  <si>
    <t>Winner</t>
  </si>
  <si>
    <t>Confidence</t>
  </si>
  <si>
    <t>Confidence Points</t>
  </si>
  <si>
    <t>Section 1</t>
  </si>
  <si>
    <t>NAME:</t>
  </si>
  <si>
    <t xml:space="preserve"> </t>
  </si>
  <si>
    <t>Section 2</t>
  </si>
  <si>
    <t>Section 3</t>
  </si>
  <si>
    <t>Troy</t>
  </si>
  <si>
    <t>North Texas</t>
  </si>
  <si>
    <t>Boise State</t>
  </si>
  <si>
    <t>Oregon</t>
  </si>
  <si>
    <t>Marshall</t>
  </si>
  <si>
    <t>Arkansas State</t>
  </si>
  <si>
    <t>Middle Tennessee</t>
  </si>
  <si>
    <t>Louisiana Tech</t>
  </si>
  <si>
    <t>Florida International</t>
  </si>
  <si>
    <t>Temple</t>
  </si>
  <si>
    <t>Ohio</t>
  </si>
  <si>
    <t>Alabama-Birmingham</t>
  </si>
  <si>
    <t>South Florida</t>
  </si>
  <si>
    <t>Army</t>
  </si>
  <si>
    <t>San Diego State</t>
  </si>
  <si>
    <t>Appalachian State</t>
  </si>
  <si>
    <t>Toledo</t>
  </si>
  <si>
    <t>Fresno State</t>
  </si>
  <si>
    <t>Houston</t>
  </si>
  <si>
    <t>Utah</t>
  </si>
  <si>
    <t>West Virginia</t>
  </si>
  <si>
    <t>Duke</t>
  </si>
  <si>
    <t>Northern Illinois</t>
  </si>
  <si>
    <t>Boston College</t>
  </si>
  <si>
    <t>Iowa</t>
  </si>
  <si>
    <t>Purdue</t>
  </si>
  <si>
    <t>Texas</t>
  </si>
  <si>
    <t>Missouri</t>
  </si>
  <si>
    <t>Virginia</t>
  </si>
  <si>
    <t>Oklahoma State</t>
  </si>
  <si>
    <t>Virginia Tech</t>
  </si>
  <si>
    <t>Michigan State</t>
  </si>
  <si>
    <t>Washington State</t>
  </si>
  <si>
    <t>Stanford</t>
  </si>
  <si>
    <t>TCU</t>
  </si>
  <si>
    <t>Wake Forest</t>
  </si>
  <si>
    <t>Texas A&amp;M</t>
  </si>
  <si>
    <t>Arizona State</t>
  </si>
  <si>
    <t>NC State</t>
  </si>
  <si>
    <t>Kentucky</t>
  </si>
  <si>
    <t>Northwestern</t>
  </si>
  <si>
    <t>Utah State</t>
  </si>
  <si>
    <t>Ohio State</t>
  </si>
  <si>
    <t>Mississippi State</t>
  </si>
  <si>
    <t>Memphis</t>
  </si>
  <si>
    <t>Iowa State</t>
  </si>
  <si>
    <t>Penn State</t>
  </si>
  <si>
    <t>Washington</t>
  </si>
  <si>
    <t>Miami</t>
  </si>
  <si>
    <t>Wisconsin</t>
  </si>
  <si>
    <t>Michigan</t>
  </si>
  <si>
    <t>South Carolina</t>
  </si>
  <si>
    <t>Auburn</t>
  </si>
  <si>
    <t>Central Florida</t>
  </si>
  <si>
    <t>Notre Dame</t>
  </si>
  <si>
    <t>LSU</t>
  </si>
  <si>
    <t>Oklahoma</t>
  </si>
  <si>
    <t>Georgia</t>
  </si>
  <si>
    <t>Clemson</t>
  </si>
  <si>
    <t>Alabama</t>
  </si>
  <si>
    <t>Matchup</t>
  </si>
  <si>
    <t>NATIONAL CHAMPIONSHIP</t>
  </si>
  <si>
    <t>Total Points</t>
  </si>
  <si>
    <t>Games Correct</t>
  </si>
  <si>
    <t>TOTAL</t>
  </si>
  <si>
    <t>1/1</t>
  </si>
  <si>
    <t>Tyson</t>
  </si>
  <si>
    <t>First Place:</t>
  </si>
  <si>
    <t>Second Place:</t>
  </si>
  <si>
    <t>Overall</t>
  </si>
  <si>
    <t>Louisiana-Lafayette</t>
  </si>
  <si>
    <t>Tulane</t>
  </si>
  <si>
    <t>Eastern Michigan</t>
  </si>
  <si>
    <t>Georgia Southern</t>
  </si>
  <si>
    <t>Western Michigan</t>
  </si>
  <si>
    <t>Brigham Young</t>
  </si>
  <si>
    <t>Buffalo</t>
  </si>
  <si>
    <t>Hawaii</t>
  </si>
  <si>
    <t>12/22</t>
  </si>
  <si>
    <t>Minnesota</t>
  </si>
  <si>
    <t>Georgia Tech</t>
  </si>
  <si>
    <t>California</t>
  </si>
  <si>
    <t>Baylor</t>
  </si>
  <si>
    <t>Vanderbilt</t>
  </si>
  <si>
    <t>Syracuse</t>
  </si>
  <si>
    <t>Florida</t>
  </si>
  <si>
    <t>Nevada</t>
  </si>
  <si>
    <t>Cincinnati</t>
  </si>
  <si>
    <t>Pittsburgh</t>
  </si>
  <si>
    <t>12/29</t>
  </si>
  <si>
    <t>Cody</t>
  </si>
  <si>
    <t>Jim</t>
  </si>
  <si>
    <t>Jerry</t>
  </si>
  <si>
    <t>Jerry Robke</t>
  </si>
  <si>
    <t>Austin</t>
  </si>
  <si>
    <t>Austin Holmes</t>
  </si>
  <si>
    <t>Alex</t>
  </si>
  <si>
    <t>ALEX LINSEY</t>
  </si>
  <si>
    <t>Jeremy</t>
  </si>
  <si>
    <t>NAME:  Jeremy Myers</t>
  </si>
  <si>
    <t>Cecil</t>
  </si>
  <si>
    <t>Column1</t>
  </si>
  <si>
    <t>Rick</t>
  </si>
  <si>
    <t>X</t>
  </si>
  <si>
    <t>Jim Joyner</t>
  </si>
  <si>
    <t xml:space="preserve"> Clemson </t>
  </si>
  <si>
    <t xml:space="preserve"> Alabama </t>
  </si>
  <si>
    <t>Walker Davies</t>
  </si>
  <si>
    <t>Walker</t>
  </si>
  <si>
    <t>Marshall Wethington</t>
  </si>
  <si>
    <t>Lesa</t>
  </si>
  <si>
    <t>Tom</t>
  </si>
  <si>
    <t>Bart</t>
  </si>
  <si>
    <t>Max Kuhlmann</t>
  </si>
  <si>
    <t>Max</t>
  </si>
  <si>
    <t>Bob</t>
  </si>
  <si>
    <t>Chris</t>
  </si>
  <si>
    <t>Trevor</t>
  </si>
  <si>
    <t>TJ</t>
  </si>
  <si>
    <t>TJ Kuckelman</t>
  </si>
  <si>
    <t>Ben Freeny</t>
  </si>
  <si>
    <t>Ben</t>
  </si>
  <si>
    <t>Isaac</t>
  </si>
  <si>
    <t>Rachel</t>
  </si>
  <si>
    <t>NAME: Rachel Koger</t>
  </si>
  <si>
    <t>Tiebreaker</t>
  </si>
  <si>
    <t>CANCELED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</si>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</sst>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m/d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3" fillId="0" borderId="0" xfId="0" applyFont="1" applyBorder="1" applyAlignmen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3" fillId="0" borderId="0" xfId="2" applyFont="1" applyBorder="1" applyAlignme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0" xfId="0" applyAlignment="1"/>
    <xf numFmtId="0" fontId="0" fillId="0" borderId="9" xfId="0" applyBorder="1" applyAlignment="1">
      <alignment horizontal="center"/>
    </xf>
    <xf numFmtId="43" fontId="0" fillId="2" borderId="5" xfId="1" applyFont="1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0" fillId="4" borderId="24" xfId="0" applyFont="1" applyFill="1" applyBorder="1" applyAlignment="1" applyProtection="1">
      <alignment horizontal="center"/>
    </xf>
    <xf numFmtId="0" fontId="0" fillId="4" borderId="13" xfId="0" applyFont="1" applyFill="1" applyBorder="1" applyAlignment="1" applyProtection="1">
      <alignment horizontal="center"/>
    </xf>
    <xf numFmtId="0" fontId="0" fillId="4" borderId="2" xfId="0" applyFont="1" applyFill="1" applyBorder="1" applyAlignment="1" applyProtection="1">
      <alignment horizontal="center"/>
    </xf>
    <xf numFmtId="0" fontId="0" fillId="5" borderId="26" xfId="0" applyFont="1" applyFill="1" applyBorder="1" applyAlignment="1">
      <alignment horizontal="center"/>
    </xf>
    <xf numFmtId="0" fontId="0" fillId="0" borderId="15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4" borderId="15" xfId="0" applyFont="1" applyFill="1" applyBorder="1" applyAlignment="1" applyProtection="1">
      <alignment horizontal="center"/>
    </xf>
    <xf numFmtId="0" fontId="0" fillId="4" borderId="14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0" fillId="2" borderId="15" xfId="0" applyFont="1" applyFill="1" applyBorder="1" applyAlignment="1" applyProtection="1">
      <alignment horizontal="center"/>
    </xf>
    <xf numFmtId="0" fontId="0" fillId="2" borderId="14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0" borderId="12" xfId="0" applyBorder="1" applyAlignment="1"/>
    <xf numFmtId="0" fontId="3" fillId="0" borderId="2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5" fontId="0" fillId="0" borderId="29" xfId="2" applyNumberFormat="1" applyFont="1" applyBorder="1" applyAlignment="1">
      <alignment horizontal="center"/>
    </xf>
    <xf numFmtId="5" fontId="0" fillId="0" borderId="30" xfId="2" applyNumberFormat="1" applyFont="1" applyBorder="1" applyAlignment="1">
      <alignment horizontal="center"/>
    </xf>
    <xf numFmtId="165" fontId="2" fillId="3" borderId="31" xfId="0" applyNumberFormat="1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0" fillId="5" borderId="34" xfId="0" applyFont="1" applyFill="1" applyBorder="1" applyAlignment="1">
      <alignment horizontal="center"/>
    </xf>
    <xf numFmtId="0" fontId="0" fillId="0" borderId="37" xfId="0" applyBorder="1"/>
    <xf numFmtId="165" fontId="2" fillId="3" borderId="4" xfId="0" applyNumberFormat="1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38" xfId="0" applyFont="1" applyFill="1" applyBorder="1"/>
    <xf numFmtId="0" fontId="0" fillId="2" borderId="14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3" xfId="0" applyFont="1" applyFill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/>
    </xf>
    <xf numFmtId="0" fontId="0" fillId="4" borderId="14" xfId="0" applyFont="1" applyFill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2" borderId="14" xfId="0" applyFont="1" applyFill="1" applyBorder="1" applyAlignment="1" applyProtection="1">
      <alignment horizontal="center"/>
    </xf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/>
    <xf numFmtId="6" fontId="0" fillId="0" borderId="0" xfId="0" applyNumberFormat="1"/>
    <xf numFmtId="0" fontId="0" fillId="5" borderId="40" xfId="0" applyFont="1" applyFill="1" applyBorder="1" applyAlignment="1">
      <alignment horizontal="center"/>
    </xf>
    <xf numFmtId="0" fontId="0" fillId="4" borderId="16" xfId="0" applyFont="1" applyFill="1" applyBorder="1" applyAlignment="1" applyProtection="1">
      <alignment horizontal="center"/>
    </xf>
    <xf numFmtId="0" fontId="0" fillId="4" borderId="17" xfId="0" applyFont="1" applyFill="1" applyBorder="1" applyAlignment="1" applyProtection="1">
      <alignment horizontal="center"/>
    </xf>
    <xf numFmtId="0" fontId="0" fillId="4" borderId="10" xfId="0" applyFont="1" applyFill="1" applyBorder="1" applyAlignment="1" applyProtection="1">
      <alignment horizontal="center"/>
    </xf>
    <xf numFmtId="0" fontId="0" fillId="6" borderId="23" xfId="0" applyFont="1" applyFill="1" applyBorder="1"/>
    <xf numFmtId="0" fontId="0" fillId="6" borderId="22" xfId="0" applyFont="1" applyFill="1" applyBorder="1"/>
    <xf numFmtId="0" fontId="0" fillId="6" borderId="26" xfId="0" applyFont="1" applyFill="1" applyBorder="1"/>
    <xf numFmtId="0" fontId="0" fillId="6" borderId="25" xfId="0" applyFont="1" applyFill="1" applyBorder="1"/>
    <xf numFmtId="0" fontId="0" fillId="6" borderId="34" xfId="0" applyFont="1" applyFill="1" applyBorder="1"/>
    <xf numFmtId="0" fontId="0" fillId="6" borderId="32" xfId="0" applyFont="1" applyFill="1" applyBorder="1"/>
    <xf numFmtId="0" fontId="0" fillId="6" borderId="33" xfId="0" applyFont="1" applyFill="1" applyBorder="1"/>
    <xf numFmtId="0" fontId="0" fillId="6" borderId="35" xfId="0" applyFont="1" applyFill="1" applyBorder="1"/>
    <xf numFmtId="0" fontId="0" fillId="6" borderId="40" xfId="0" applyFont="1" applyFill="1" applyBorder="1"/>
    <xf numFmtId="0" fontId="0" fillId="6" borderId="41" xfId="0" applyFont="1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0" xfId="3" applyFont="1"/>
    <xf numFmtId="0" fontId="0" fillId="7" borderId="0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2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165" fontId="2" fillId="3" borderId="44" xfId="0" applyNumberFormat="1" applyFont="1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43" fontId="0" fillId="2" borderId="18" xfId="1" applyFont="1" applyFill="1" applyBorder="1"/>
    <xf numFmtId="43" fontId="0" fillId="2" borderId="46" xfId="1" applyFont="1" applyFill="1" applyBorder="1"/>
    <xf numFmtId="0" fontId="0" fillId="2" borderId="18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47" xfId="0" applyFont="1" applyFill="1" applyBorder="1"/>
    <xf numFmtId="0" fontId="0" fillId="0" borderId="48" xfId="0" applyFont="1" applyFill="1" applyBorder="1" applyAlignment="1">
      <alignment horizontal="center"/>
    </xf>
    <xf numFmtId="0" fontId="0" fillId="0" borderId="0" xfId="0" applyFill="1"/>
    <xf numFmtId="0" fontId="3" fillId="5" borderId="2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4" fillId="0" borderId="27" xfId="0" applyFont="1" applyBorder="1" applyAlignment="1">
      <alignment horizontal="center" vertical="center" textRotation="90"/>
    </xf>
    <xf numFmtId="0" fontId="4" fillId="0" borderId="42" xfId="0" applyFont="1" applyBorder="1" applyAlignment="1">
      <alignment horizontal="center" vertical="center" textRotation="90"/>
    </xf>
    <xf numFmtId="0" fontId="4" fillId="0" borderId="40" xfId="0" applyFont="1" applyBorder="1" applyAlignment="1">
      <alignment horizontal="center" vertical="center" textRotation="90"/>
    </xf>
    <xf numFmtId="0" fontId="4" fillId="0" borderId="43" xfId="0" applyFont="1" applyBorder="1" applyAlignment="1">
      <alignment horizontal="center" vertical="center" textRotation="9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 textRotation="90"/>
    </xf>
    <xf numFmtId="0" fontId="4" fillId="0" borderId="39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vertical="center" textRotation="90"/>
    </xf>
    <xf numFmtId="0" fontId="6" fillId="0" borderId="7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46"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bottom style="medium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ck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5" formatCode="m/d;@"/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DD7D7D"/>
      <color rgb="FFD3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14111</xdr:colOff>
      <xdr:row>2</xdr:row>
      <xdr:rowOff>183444</xdr:rowOff>
    </xdr:from>
    <xdr:to>
      <xdr:col>16</xdr:col>
      <xdr:colOff>14112</xdr:colOff>
      <xdr:row>6</xdr:row>
      <xdr:rowOff>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5B934AF-482B-4910-8BD7-424CCA529C3D}"/>
            </a:ext>
          </a:extLst>
        </xdr:cNvPr>
        <xdr:cNvSpPr txBox="1"/>
      </xdr:nvSpPr>
      <xdr:spPr>
        <a:xfrm>
          <a:off x="6441722" y="557388"/>
          <a:ext cx="1820334" cy="55033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Tiebreaker</a:t>
          </a:r>
          <a:r>
            <a:rPr lang="en-U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will be number of games correct.</a:t>
          </a:r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0E579E-4955-401E-B822-F60B480F86E1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B8C76F-0E8F-4086-834C-CB7B4337FDEA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8BCA10-23BB-4AA6-A6AE-0DA7370D50B4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12A75E-355A-436A-BB37-F67A26B6698D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E67037-5B12-40DD-8981-5A36AFF7CDC4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236DE9-BFD4-4CC6-8BE0-B32900166187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2FBB4A-BFA2-4040-B188-2B2421A4DF25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C00D6B-CDA7-42FE-809F-7145FD57144C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72EB09-52F1-469E-92AA-84FD880D55E3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3F946A-8A0B-4A70-BB86-16BC4AE468AB}"/>
            </a:ext>
          </a:extLst>
        </xdr:cNvPr>
        <xdr:cNvSpPr txBox="1"/>
      </xdr:nvSpPr>
      <xdr:spPr>
        <a:xfrm>
          <a:off x="7391400" y="920750"/>
          <a:ext cx="42926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66263D-215F-46B0-B32A-29DED728B07B}"/>
            </a:ext>
          </a:extLst>
        </xdr:cNvPr>
        <xdr:cNvSpPr txBox="1"/>
      </xdr:nvSpPr>
      <xdr:spPr>
        <a:xfrm>
          <a:off x="10363679" y="958491"/>
          <a:ext cx="4874164" cy="2815566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3C113C-D5E2-4549-95DB-11F781ADDC50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75D9D1-7AA3-4E7F-85BC-EC528DA62561}"/>
            </a:ext>
          </a:extLst>
        </xdr:cNvPr>
        <xdr:cNvSpPr txBox="1"/>
      </xdr:nvSpPr>
      <xdr:spPr>
        <a:xfrm>
          <a:off x="9144000" y="920750"/>
          <a:ext cx="51689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AD3214-628B-473A-8592-DF4C12601983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A26712-4148-4565-8D12-EB09C9DBFC49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50BEDC-8B99-4883-AC93-CA37BCC0695A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0C634-4850-4FAC-AB4E-08CC9EE6007B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1758F2-30E3-457B-AEA5-82F23CAB50C8}"/>
            </a:ext>
          </a:extLst>
        </xdr:cNvPr>
        <xdr:cNvSpPr txBox="1"/>
      </xdr:nvSpPr>
      <xdr:spPr>
        <a:xfrm>
          <a:off x="7391400" y="920750"/>
          <a:ext cx="42926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23C234-B2FB-4676-B378-157F695B11FE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831113-3D16-42F7-8B4E-C591169AEB55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18</xdr:col>
      <xdr:colOff>596900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9376DB3-6F31-4A0D-8D83-6EAC6040B59B}"/>
            </a:ext>
          </a:extLst>
        </xdr:cNvPr>
        <xdr:cNvSpPr txBox="1"/>
      </xdr:nvSpPr>
      <xdr:spPr>
        <a:xfrm>
          <a:off x="7315200" y="920750"/>
          <a:ext cx="4254500" cy="2762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$20 entry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Select your pick for each game in the "Winner" column using the drop down arrow. Enter the confidence points for each game manually.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Use each number 1-40, may not use a number twice. 40 for most confident, 1 for least confident.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Games are scored on your selected confidence points.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Will payout after all games on December 22, 29, and January 1 for those individual section scores. National Championship is not included and is only counted toward the overall total. Tiebreaker will be the number of games correct.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-17%20Bowl%20Gam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42856/Documents/16-17%20Bowl%20Gam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robke/AppData/Local/Microsoft/Windows/Temporary%20Internet%20Files/Content.Outlook/93P0FCZU/16-17%20Bowl%20Ga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Pick Sheet (2)"/>
      <sheetName val="Pick Sheet (3)"/>
      <sheetName val="Big Board"/>
      <sheetName val="Score Sheet"/>
      <sheetName val="Tyson"/>
      <sheetName val="Austin"/>
      <sheetName val="Tom"/>
      <sheetName val="Bob"/>
      <sheetName val="Jer"/>
      <sheetName val="Bree"/>
      <sheetName val="Cecil"/>
      <sheetName val="Cody"/>
      <sheetName val="Isaac"/>
      <sheetName val="Max"/>
      <sheetName val="Walker"/>
      <sheetName val="Alan"/>
      <sheetName val="Jeremy"/>
      <sheetName val="Joe"/>
      <sheetName val="Donavin"/>
      <sheetName val="Alex"/>
      <sheetName val="Trevor"/>
      <sheetName val="Blake K."/>
      <sheetName val="Rach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Pick Sheet (2)"/>
      <sheetName val="Pick Sheet (3)"/>
      <sheetName val="Big Board"/>
      <sheetName val="Score Sheet"/>
      <sheetName val="Tyson"/>
      <sheetName val="Austin"/>
      <sheetName val="Tom"/>
      <sheetName val="Bob"/>
      <sheetName val="Jer"/>
      <sheetName val="Bree"/>
      <sheetName val="Cecil"/>
      <sheetName val="Cody"/>
      <sheetName val="Isaac"/>
      <sheetName val="Max"/>
      <sheetName val="Walker"/>
      <sheetName val="Alan"/>
      <sheetName val="Jeremy"/>
      <sheetName val="Joe"/>
      <sheetName val="Donavin"/>
      <sheetName val="Alex"/>
      <sheetName val="Trevor"/>
      <sheetName val="Blake K."/>
      <sheetName val="Rach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k Sheet"/>
      <sheetName val="Pick Sheet (2)"/>
      <sheetName val="Pick Sheet (3)"/>
      <sheetName val="Big Board"/>
      <sheetName val="Score Sheet"/>
      <sheetName val="Tyson"/>
      <sheetName val="Austin"/>
      <sheetName val="Tom"/>
      <sheetName val="Bob"/>
      <sheetName val="Jer"/>
      <sheetName val="Bree"/>
      <sheetName val="Cecil"/>
      <sheetName val="Cody"/>
      <sheetName val="Isaac"/>
      <sheetName val="Max"/>
      <sheetName val="Walker"/>
      <sheetName val="Alan"/>
      <sheetName val="Jeremy"/>
      <sheetName val="Joe"/>
      <sheetName val="Donavin"/>
      <sheetName val="Alex"/>
      <sheetName val="Trevor"/>
      <sheetName val="Blake K."/>
      <sheetName val="Rach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coreboard" displayName="Scoreboard" ref="D3:K25" totalsRowShown="0" headerRowDxfId="142" dataDxfId="141" tableBorderDxfId="140">
  <sortState ref="D4:K25">
    <sortCondition descending="1" ref="J4:J25"/>
    <sortCondition descending="1" ref="K4:K25"/>
  </sortState>
  <tableColumns count="8">
    <tableColumn id="6" xr3:uid="{00000000-0010-0000-0000-000006000000}" name="Overall" dataDxfId="139">
      <calculatedColumnFormula>RANK(Scoreboard[[#This Row],[TOTAL]],$J$4:$J$25)</calculatedColumnFormula>
    </tableColumn>
    <tableColumn id="7" xr3:uid="{00000000-0010-0000-0000-000007000000}" name="S3" dataDxfId="138">
      <calculatedColumnFormula>RANK(Scoreboard[[#This Row],[1/1]],Scoreboard[1/1])</calculatedColumnFormula>
    </tableColumn>
    <tableColumn id="1" xr3:uid="{00000000-0010-0000-0000-000001000000}" name="  " dataDxfId="137"/>
    <tableColumn id="2" xr3:uid="{00000000-0010-0000-0000-000002000000}" name="12/22" dataDxfId="136">
      <calculatedColumnFormula>HLOOKUP(Scoreboard[[#This Row],[  ]],'Big Board'!$E$2:$AV$48,45,FALSE)</calculatedColumnFormula>
    </tableColumn>
    <tableColumn id="3" xr3:uid="{00000000-0010-0000-0000-000003000000}" name="12/29" dataDxfId="135">
      <calculatedColumnFormula>HLOOKUP(Scoreboard[[#This Row],[  ]],'Big Board'!$E$2:$AV$48,46,FALSE)</calculatedColumnFormula>
    </tableColumn>
    <tableColumn id="4" xr3:uid="{00000000-0010-0000-0000-000004000000}" name="1/1" dataDxfId="134">
      <calculatedColumnFormula>HLOOKUP(Scoreboard[[#This Row],[  ]],'Big Board'!$E$2:$AV$48,47,FALSE)</calculatedColumnFormula>
    </tableColumn>
    <tableColumn id="5" xr3:uid="{00000000-0010-0000-0000-000005000000}" name="TOTAL" dataDxfId="133">
      <calculatedColumnFormula>HLOOKUP(Scoreboard[[#This Row],[  ]],'Big Board'!$E$2:$AV$44,42,FALSE)</calculatedColumnFormula>
    </tableColumn>
    <tableColumn id="8" xr3:uid="{F9E002BB-9C02-4C05-96FC-9F321C8E6B6D}" name="Tiebreaker" dataDxfId="132">
      <calculatedColumnFormula>HLOOKUP(Scoreboard[[#This Row],[  ]],'Big Board'!$E$2:$AV$44,43,FALSE)</calculatedColumnFormula>
    </tableColumn>
  </tableColumns>
  <tableStyleInfo name="TableStyleMedium2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9ED7162-7393-4757-A536-E4A2F0301EC6}" name="Tyson10" displayName="Tyson10" ref="C1:F41" totalsRowShown="0" tableBorderDxfId="82">
  <tableColumns count="4">
    <tableColumn id="1" xr3:uid="{00000000-0010-0000-0000-000001000000}" name="MATCHUP">
      <calculatedColumnFormula>'[1]Big Board'!B3</calculatedColumnFormula>
    </tableColumn>
    <tableColumn id="5" xr3:uid="{00000000-0010-0000-0000-000005000000}" name="  " dataDxfId="81"/>
    <tableColumn id="2" xr3:uid="{00000000-0010-0000-0000-000002000000}" name="Winner" dataDxfId="80" totalsRowDxfId="79"/>
    <tableColumn id="3" xr3:uid="{00000000-0010-0000-0000-000003000000}" name="Confidence" dataDxfId="78"/>
  </tableColumns>
  <tableStyleInfo name="TableStyleMedium2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76390B3-ACBA-41F7-86B0-9995AEA3F1F7}" name="Tyson11" displayName="Tyson11" ref="C1:F41" totalsRowShown="0" tableBorderDxfId="76">
  <tableColumns count="4">
    <tableColumn id="1" xr3:uid="{00000000-0010-0000-0000-000001000000}" name="MATCHUP">
      <calculatedColumnFormula>'[1]Big Board'!B3</calculatedColumnFormula>
    </tableColumn>
    <tableColumn id="5" xr3:uid="{00000000-0010-0000-0000-000005000000}" name="  " dataDxfId="75"/>
    <tableColumn id="2" xr3:uid="{00000000-0010-0000-0000-000002000000}" name="Winner" dataDxfId="74" totalsRowDxfId="73"/>
    <tableColumn id="3" xr3:uid="{00000000-0010-0000-0000-000003000000}" name="Confidence" dataDxfId="72"/>
  </tableColumns>
  <tableStyleInfo name="TableStyleMedium2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9CA856F-89FA-4906-9E9A-84A13070F69F}" name="Tyson12" displayName="Tyson12" ref="C1:F41" totalsRowShown="0" tableBorderDxfId="70">
  <tableColumns count="4">
    <tableColumn id="1" xr3:uid="{00000000-0010-0000-0000-000001000000}" name="MATCHUP">
      <calculatedColumnFormula>'[1]Big Board'!B3</calculatedColumnFormula>
    </tableColumn>
    <tableColumn id="5" xr3:uid="{00000000-0010-0000-0000-000005000000}" name="  " dataDxfId="69"/>
    <tableColumn id="2" xr3:uid="{00000000-0010-0000-0000-000002000000}" name="Winner" dataDxfId="68" totalsRowDxfId="67"/>
    <tableColumn id="3" xr3:uid="{00000000-0010-0000-0000-000003000000}" name="Confidence" dataDxfId="66"/>
  </tableColumns>
  <tableStyleInfo name="TableStyleMedium2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C88AAA1-B9C4-4829-9751-7F41FA2D2757}" name="Tyson13" displayName="Tyson13" ref="C1:F41" totalsRowShown="0" tableBorderDxfId="64">
  <tableColumns count="4">
    <tableColumn id="1" xr3:uid="{00000000-0010-0000-0100-000001000000}" name="MATCHUP">
      <calculatedColumnFormula>'[1]Big Board'!B3</calculatedColumnFormula>
    </tableColumn>
    <tableColumn id="5" xr3:uid="{00000000-0010-0000-0100-000005000000}" name="  " dataDxfId="63"/>
    <tableColumn id="2" xr3:uid="{00000000-0010-0000-0100-000002000000}" name="Winner" dataDxfId="62" totalsRowDxfId="61"/>
    <tableColumn id="3" xr3:uid="{00000000-0010-0000-0100-000003000000}" name="Confidence" dataDxfId="60"/>
  </tableColumns>
  <tableStyleInfo name="TableStyleMedium2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4FCCA7D-A244-41E2-959F-A3B2B114F6AA}" name="Tyson14" displayName="Tyson14" ref="C1:F41" totalsRowShown="0" tableBorderDxfId="58">
  <tableColumns count="4">
    <tableColumn id="1" xr3:uid="{00000000-0010-0000-0000-000001000000}" name="MATCHUP">
      <calculatedColumnFormula>'[3]Big Board'!B3</calculatedColumnFormula>
    </tableColumn>
    <tableColumn id="5" xr3:uid="{00000000-0010-0000-0000-000005000000}" name="  " dataDxfId="57"/>
    <tableColumn id="2" xr3:uid="{00000000-0010-0000-0000-000002000000}" name="Winner" dataDxfId="56" totalsRowDxfId="55"/>
    <tableColumn id="3" xr3:uid="{00000000-0010-0000-0000-000003000000}" name="Confidence" dataDxfId="54"/>
  </tableColumns>
  <tableStyleInfo name="TableStyleMedium2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B830657-B899-4312-AB6A-D9957F649E2E}" name="Tyson15" displayName="Tyson15" ref="C1:F41" totalsRowShown="0" tableBorderDxfId="52">
  <tableColumns count="4">
    <tableColumn id="1" xr3:uid="{00000000-0010-0000-0000-000001000000}" name="MATCHUP">
      <calculatedColumnFormula>'[1]Big Board'!B3</calculatedColumnFormula>
    </tableColumn>
    <tableColumn id="5" xr3:uid="{00000000-0010-0000-0000-000005000000}" name="  " dataDxfId="51"/>
    <tableColumn id="2" xr3:uid="{00000000-0010-0000-0000-000002000000}" name="Winner" dataDxfId="50" totalsRowDxfId="49"/>
    <tableColumn id="3" xr3:uid="{00000000-0010-0000-0000-000003000000}" name="Confidence" dataDxfId="48"/>
  </tableColumns>
  <tableStyleInfo name="TableStyleMedium2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34C9B98-B782-483C-AC2C-10AF05AB8976}" name="Tyson16" displayName="Tyson16" ref="C1:F41" totalsRowShown="0" tableBorderDxfId="46">
  <tableColumns count="4">
    <tableColumn id="1" xr3:uid="{00000000-0010-0000-0000-000001000000}" name="MATCHUP">
      <calculatedColumnFormula>'[1]Big Board'!B3</calculatedColumnFormula>
    </tableColumn>
    <tableColumn id="5" xr3:uid="{00000000-0010-0000-0000-000005000000}" name="  " dataDxfId="45"/>
    <tableColumn id="2" xr3:uid="{00000000-0010-0000-0000-000002000000}" name="Winner" dataDxfId="44" totalsRowDxfId="43"/>
    <tableColumn id="3" xr3:uid="{00000000-0010-0000-0000-000003000000}" name="Confidence" dataDxfId="42"/>
  </tableColumns>
  <tableStyleInfo name="TableStyleMedium2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B906842-D128-4C1A-8DC1-6B54D7D44EF1}" name="Tyson20" displayName="Tyson20" ref="C1:G41" totalsRowShown="0" tableBorderDxfId="40">
  <tableColumns count="5">
    <tableColumn id="1" xr3:uid="{00000000-0010-0000-0100-000001000000}" name="MATCHUP">
      <calculatedColumnFormula>'[1]Big Board'!B3</calculatedColumnFormula>
    </tableColumn>
    <tableColumn id="5" xr3:uid="{00000000-0010-0000-0100-000005000000}" name="  " dataDxfId="39"/>
    <tableColumn id="2" xr3:uid="{00000000-0010-0000-0100-000002000000}" name="Winner" dataDxfId="38" totalsRowDxfId="37"/>
    <tableColumn id="3" xr3:uid="{00000000-0010-0000-0100-000003000000}" name="Confidence" dataDxfId="36"/>
    <tableColumn id="4" xr3:uid="{D317A774-F8C4-48CD-BAB5-FB231F08AFEB}" name="Column1"/>
  </tableColumns>
  <tableStyleInfo name="TableStyleMedium2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19E4C9E-BF91-413F-8B43-92078399734C}" name="Tyson22" displayName="Tyson22" ref="C1:F41" totalsRowShown="0" tableBorderDxfId="34">
  <tableColumns count="4">
    <tableColumn id="1" xr3:uid="{00000000-0010-0000-0100-000001000000}" name="MATCHUP">
      <calculatedColumnFormula>'[1]Big Board'!B3</calculatedColumnFormula>
    </tableColumn>
    <tableColumn id="5" xr3:uid="{00000000-0010-0000-0100-000005000000}" name="  " dataDxfId="33"/>
    <tableColumn id="2" xr3:uid="{00000000-0010-0000-0100-000002000000}" name="Winner" dataDxfId="32" totalsRowDxfId="31"/>
    <tableColumn id="3" xr3:uid="{00000000-0010-0000-0100-000003000000}" name="Confidence" dataDxfId="30"/>
  </tableColumns>
  <tableStyleInfo name="TableStyleMedium2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1D8346C-DBE7-464B-BEC0-8D91B380227A}" name="Tyson17" displayName="Tyson17" ref="C1:F41" totalsRowShown="0" tableBorderDxfId="28">
  <tableColumns count="4">
    <tableColumn id="1" xr3:uid="{00000000-0010-0000-0100-000001000000}" name="MATCHUP">
      <calculatedColumnFormula>'[1]Big Board'!B3</calculatedColumnFormula>
    </tableColumn>
    <tableColumn id="5" xr3:uid="{00000000-0010-0000-0100-000005000000}" name="  " dataDxfId="27"/>
    <tableColumn id="2" xr3:uid="{00000000-0010-0000-0100-000002000000}" name="Winner" dataDxfId="26" totalsRowDxfId="25"/>
    <tableColumn id="3" xr3:uid="{00000000-0010-0000-0100-000003000000}" name="Confidence" dataDxfId="24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yson" displayName="Tyson" ref="C1:F41" totalsRowShown="0" tableBorderDxfId="130">
  <tableColumns count="4">
    <tableColumn id="1" xr3:uid="{00000000-0010-0000-0100-000001000000}" name="MATCHUP">
      <calculatedColumnFormula>'[1]Big Board'!B3</calculatedColumnFormula>
    </tableColumn>
    <tableColumn id="5" xr3:uid="{00000000-0010-0000-0100-000005000000}" name="  " dataDxfId="129"/>
    <tableColumn id="2" xr3:uid="{00000000-0010-0000-0100-000002000000}" name="Winner" dataDxfId="128" totalsRowDxfId="127"/>
    <tableColumn id="3" xr3:uid="{00000000-0010-0000-0100-000003000000}" name="Confidence" dataDxfId="126"/>
  </tableColumns>
  <tableStyleInfo name="TableStyleMedium2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F7473D0-F532-4C5E-B8CA-82BD81D9BD23}" name="Tyson21" displayName="Tyson21" ref="C1:F41" totalsRowShown="0" tableBorderDxfId="22">
  <tableColumns count="4">
    <tableColumn id="1" xr3:uid="{00000000-0010-0000-0100-000001000000}" name="MATCHUP">
      <calculatedColumnFormula>'[1]Big Board'!B3</calculatedColumnFormula>
    </tableColumn>
    <tableColumn id="5" xr3:uid="{00000000-0010-0000-0100-000005000000}" name="  " dataDxfId="21"/>
    <tableColumn id="2" xr3:uid="{00000000-0010-0000-0100-000002000000}" name="Winner" dataDxfId="20" totalsRowDxfId="19"/>
    <tableColumn id="3" xr3:uid="{00000000-0010-0000-0100-000003000000}" name="Confidence" dataDxfId="18"/>
  </tableColumns>
  <tableStyleInfo name="TableStyleMedium2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30228D7-BABF-45E0-AED3-E19C9E79D3BD}" name="Tyson19" displayName="Tyson19" ref="C1:F41" totalsRowShown="0" tableBorderDxfId="16">
  <tableColumns count="4">
    <tableColumn id="1" xr3:uid="{00000000-0010-0000-0000-000001000000}" name="MATCHUP">
      <calculatedColumnFormula>'[1]Big Board'!B3</calculatedColumnFormula>
    </tableColumn>
    <tableColumn id="5" xr3:uid="{00000000-0010-0000-0000-000005000000}" name="  " dataDxfId="15"/>
    <tableColumn id="2" xr3:uid="{00000000-0010-0000-0000-000002000000}" name="Winner" dataDxfId="14" totalsRowDxfId="13"/>
    <tableColumn id="3" xr3:uid="{00000000-0010-0000-0000-000003000000}" name="Confidence" dataDxfId="12"/>
  </tableColumns>
  <tableStyleInfo name="TableStyleMedium2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4489744-A292-42FA-9AB0-A0630BC22093}" name="Tyson1524" displayName="Tyson1524" ref="C1:F41" totalsRowShown="0" tableBorderDxfId="10">
  <tableColumns count="4">
    <tableColumn id="1" xr3:uid="{AB3E6145-BBCE-D144-A986-850CB7E05826}" name="MATCHUP">
      <calculatedColumnFormula>'[1]Big Board'!B3</calculatedColumnFormula>
    </tableColumn>
    <tableColumn id="5" xr3:uid="{A581B529-240D-EB4E-A36E-6DBE48FFE34E}" name="  " dataDxfId="9"/>
    <tableColumn id="2" xr3:uid="{E94BDB7A-1FFD-944D-BD87-DBF4583DB8D1}" name="Winner" dataDxfId="8" totalsRowDxfId="7"/>
    <tableColumn id="3" xr3:uid="{7F61D88C-7F08-A44B-BBB8-F03C9F502A82}" name="Confidence" dataDxfId="6"/>
  </tableColumns>
  <tableStyleInfo name="TableStyleMedium2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3131189-D772-4C18-A2FE-E6FCC0EA20DB}" name="Tyson24" displayName="Tyson24" ref="C1:F41" totalsRowShown="0" tableBorderDxfId="4">
  <tableColumns count="4">
    <tableColumn id="1" xr3:uid="{00000000-0010-0000-0100-000001000000}" name="MATCHUP">
      <calculatedColumnFormula>'[1]Big Board'!B3</calculatedColumnFormula>
    </tableColumn>
    <tableColumn id="5" xr3:uid="{00000000-0010-0000-0100-000005000000}" name="  " dataDxfId="3"/>
    <tableColumn id="2" xr3:uid="{00000000-0010-0000-0100-000002000000}" name="Winner" dataDxfId="2" totalsRowDxfId="1"/>
    <tableColumn id="3" xr3:uid="{00000000-0010-0000-0100-000003000000}" name="Confidence" dataDxfId="0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63AE427-D9B8-4A5A-96C7-FB520D3CD2C2}" name="Tyson5" displayName="Tyson5" ref="C1:F41" totalsRowShown="0" tableBorderDxfId="124">
  <tableColumns count="4">
    <tableColumn id="1" xr3:uid="{00000000-0010-0000-0000-000001000000}" name="MATCHUP">
      <calculatedColumnFormula>'[1]Big Board'!B3</calculatedColumnFormula>
    </tableColumn>
    <tableColumn id="5" xr3:uid="{00000000-0010-0000-0000-000005000000}" name="  " dataDxfId="123"/>
    <tableColumn id="2" xr3:uid="{00000000-0010-0000-0000-000002000000}" name="Winner" dataDxfId="122" totalsRowDxfId="121"/>
    <tableColumn id="3" xr3:uid="{00000000-0010-0000-0000-000003000000}" name="Confidence" dataDxfId="120"/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CCF1E17-58F3-41D0-9717-03560EA49E5D}" name="Table17" displayName="Table17" ref="C1:F40" totalsRowShown="0" tableBorderDxfId="118">
  <tableColumns count="4">
    <tableColumn id="1" xr3:uid="{56B6FE80-2BD1-4FD6-8568-7CB8922CB99F}" name="MATCHUP" dataDxfId="117"/>
    <tableColumn id="2" xr3:uid="{D4A89733-5D43-4064-B814-FBF59EE5079F}" name="  " dataDxfId="116"/>
    <tableColumn id="3" xr3:uid="{CAFD0CC6-42FE-49FD-B0AE-7BAF3743D94D}" name="Winner" dataDxfId="115"/>
    <tableColumn id="4" xr3:uid="{DF4C8EE0-5429-42A0-9565-0826409133AA}" name="Confidence" dataDxfId="114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07575B-1747-4928-AFEA-3F0C97669C9A}" name="Tyson4" displayName="Tyson4" ref="C1:F41" totalsRowShown="0" tableBorderDxfId="112">
  <tableColumns count="4">
    <tableColumn id="1" xr3:uid="{00000000-0010-0000-0100-000001000000}" name="MATCHUP">
      <calculatedColumnFormula>'[1]Big Board'!B3</calculatedColumnFormula>
    </tableColumn>
    <tableColumn id="5" xr3:uid="{00000000-0010-0000-0100-000005000000}" name="  " dataDxfId="111"/>
    <tableColumn id="2" xr3:uid="{00000000-0010-0000-0100-000002000000}" name="Winner" dataDxfId="110" totalsRowDxfId="109"/>
    <tableColumn id="3" xr3:uid="{00000000-0010-0000-0100-000003000000}" name="Confidence" dataDxfId="108"/>
  </tableColumns>
  <tableStyleInfo name="TableStyleMedium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33E72D-7207-4BFC-A8DD-03C00EC417AA}" name="Tyson6" displayName="Tyson6" ref="C1:F41" totalsRowShown="0" tableBorderDxfId="106">
  <tableColumns count="4">
    <tableColumn id="1" xr3:uid="{00000000-0010-0000-0000-000001000000}" name="MATCHUP">
      <calculatedColumnFormula>'[2]Big Board'!B3</calculatedColumnFormula>
    </tableColumn>
    <tableColumn id="5" xr3:uid="{00000000-0010-0000-0000-000005000000}" name="  " dataDxfId="105"/>
    <tableColumn id="2" xr3:uid="{00000000-0010-0000-0000-000002000000}" name="Winner" dataDxfId="104" totalsRowDxfId="103"/>
    <tableColumn id="3" xr3:uid="{00000000-0010-0000-0000-000003000000}" name="Confidence" dataDxfId="102"/>
  </tableColumns>
  <tableStyleInfo name="TableStyleMedium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E96B25-7EDB-4A83-9BFB-ADB199DC36AE}" name="Tyson7" displayName="Tyson7" ref="C1:F41" totalsRowShown="0" tableBorderDxfId="100">
  <tableColumns count="4">
    <tableColumn id="1" xr3:uid="{00000000-0010-0000-0000-000001000000}" name="MATCHUP">
      <calculatedColumnFormula>'[1]Big Board'!B3</calculatedColumnFormula>
    </tableColumn>
    <tableColumn id="5" xr3:uid="{00000000-0010-0000-0000-000005000000}" name="  " dataDxfId="99"/>
    <tableColumn id="2" xr3:uid="{00000000-0010-0000-0000-000002000000}" name="Winner" dataDxfId="98" totalsRowDxfId="97"/>
    <tableColumn id="3" xr3:uid="{00000000-0010-0000-0000-000003000000}" name="Confidence" dataDxfId="96"/>
  </tableColumns>
  <tableStyleInfo name="TableStyleMedium2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3FDBCF1-5066-45AB-9895-D3E8202CEB35}" name="Tyson8" displayName="Tyson8" ref="C1:F41" totalsRowShown="0" tableBorderDxfId="94">
  <tableColumns count="4">
    <tableColumn id="1" xr3:uid="{00000000-0010-0000-0000-000001000000}" name="MATCHUP">
      <calculatedColumnFormula>'[1]Big Board'!B3</calculatedColumnFormula>
    </tableColumn>
    <tableColumn id="5" xr3:uid="{00000000-0010-0000-0000-000005000000}" name="  " dataDxfId="93"/>
    <tableColumn id="2" xr3:uid="{00000000-0010-0000-0000-000002000000}" name="Winner" dataDxfId="92" totalsRowDxfId="91"/>
    <tableColumn id="3" xr3:uid="{00000000-0010-0000-0000-000003000000}" name="Confidence" dataDxfId="90"/>
  </tableColumns>
  <tableStyleInfo name="TableStyleMedium2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ECB5A5A-8263-4499-AC64-2966D0588355}" name="Tyson9" displayName="Tyson9" ref="C1:G41" totalsRowShown="0" tableBorderDxfId="88">
  <tableColumns count="5">
    <tableColumn id="1" xr3:uid="{00000000-0010-0000-0000-000001000000}" name="MATCHUP">
      <calculatedColumnFormula>'[1]Big Board'!B3</calculatedColumnFormula>
    </tableColumn>
    <tableColumn id="5" xr3:uid="{00000000-0010-0000-0000-000005000000}" name="  " dataDxfId="87"/>
    <tableColumn id="2" xr3:uid="{00000000-0010-0000-0000-000002000000}" name="Winner" dataDxfId="86" totalsRowDxfId="85"/>
    <tableColumn id="3" xr3:uid="{00000000-0010-0000-0000-000003000000}" name="Confidence" dataDxfId="84"/>
    <tableColumn id="4" xr3:uid="{00000000-0010-0000-0000-000004000000}" name="Column1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0"/>
  <sheetViews>
    <sheetView showGridLines="0" showZeros="0" zoomScale="49" zoomScaleNormal="49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42" sqref="D42"/>
    </sheetView>
  </sheetViews>
  <sheetFormatPr defaultRowHeight="14.5" x14ac:dyDescent="0.35"/>
  <cols>
    <col min="2" max="3" width="23.7265625" customWidth="1"/>
    <col min="4" max="4" width="23.26953125" customWidth="1"/>
    <col min="5" max="5" width="23.1796875" style="9" customWidth="1"/>
    <col min="6" max="6" width="4.08984375" customWidth="1"/>
    <col min="7" max="7" width="23.1796875" style="9" customWidth="1"/>
    <col min="8" max="8" width="4.08984375" customWidth="1"/>
    <col min="9" max="9" width="23.1796875" style="9" customWidth="1"/>
    <col min="10" max="10" width="4.08984375" customWidth="1"/>
    <col min="11" max="11" width="23.1796875" style="9" customWidth="1"/>
    <col min="12" max="12" width="4.08984375" customWidth="1"/>
    <col min="13" max="13" width="23.1796875" style="9" customWidth="1"/>
    <col min="14" max="14" width="4.08984375" customWidth="1"/>
    <col min="15" max="15" width="23.1796875" style="9" customWidth="1"/>
    <col min="16" max="16" width="4.08984375" customWidth="1"/>
    <col min="17" max="17" width="23.1796875" style="9" customWidth="1"/>
    <col min="18" max="18" width="4.08984375" customWidth="1"/>
    <col min="19" max="19" width="23.1796875" style="9" customWidth="1"/>
    <col min="20" max="20" width="4.08984375" customWidth="1"/>
    <col min="21" max="21" width="23.1796875" style="9" customWidth="1"/>
    <col min="22" max="22" width="4.08984375" customWidth="1"/>
    <col min="23" max="23" width="23.1796875" style="9" customWidth="1"/>
    <col min="24" max="24" width="4.08984375" customWidth="1"/>
    <col min="25" max="25" width="23.1796875" style="9" customWidth="1"/>
    <col min="26" max="26" width="4.08984375" customWidth="1"/>
    <col min="27" max="27" width="23.1796875" style="9" customWidth="1"/>
    <col min="28" max="28" width="4.08984375" customWidth="1"/>
    <col min="29" max="29" width="23.1796875" style="9" customWidth="1"/>
    <col min="30" max="30" width="4.08984375" customWidth="1"/>
    <col min="31" max="31" width="23.1796875" style="9" customWidth="1"/>
    <col min="32" max="32" width="4.08984375" customWidth="1"/>
    <col min="33" max="33" width="23.1796875" style="9" customWidth="1"/>
    <col min="34" max="34" width="4.08984375" customWidth="1"/>
    <col min="35" max="35" width="23.1796875" style="9" customWidth="1"/>
    <col min="36" max="36" width="4.08984375" customWidth="1"/>
    <col min="37" max="37" width="23.1796875" style="9" customWidth="1"/>
    <col min="38" max="38" width="4.08984375" customWidth="1"/>
    <col min="39" max="39" width="23.1796875" style="9" customWidth="1"/>
    <col min="40" max="40" width="4.08984375" customWidth="1"/>
    <col min="41" max="41" width="23.1796875" style="9" customWidth="1"/>
    <col min="42" max="42" width="4.08984375" customWidth="1"/>
    <col min="43" max="43" width="23.1796875" style="69" customWidth="1"/>
    <col min="44" max="44" width="4.08984375" style="66" customWidth="1"/>
    <col min="45" max="45" width="23.1796875" style="69" customWidth="1"/>
    <col min="46" max="46" width="4.08984375" style="66" customWidth="1"/>
    <col min="47" max="47" width="23.1796875" style="69" customWidth="1"/>
    <col min="48" max="48" width="4.08984375" style="66" customWidth="1"/>
  </cols>
  <sheetData>
    <row r="1" spans="1:48" ht="7.5" customHeight="1" thickBot="1" x14ac:dyDescent="0.4">
      <c r="B1" s="20"/>
      <c r="C1" s="20" t="s">
        <v>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 t="s">
        <v>7</v>
      </c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75"/>
      <c r="AR1" s="75"/>
      <c r="AS1" s="75"/>
      <c r="AT1" s="75"/>
      <c r="AU1" s="75"/>
      <c r="AV1" s="75"/>
    </row>
    <row r="2" spans="1:48" ht="15.5" thickTop="1" thickBot="1" x14ac:dyDescent="0.4">
      <c r="A2" s="53"/>
      <c r="B2" s="124" t="s">
        <v>70</v>
      </c>
      <c r="C2" s="125"/>
      <c r="D2" s="25" t="s">
        <v>2</v>
      </c>
      <c r="E2" s="120" t="s">
        <v>76</v>
      </c>
      <c r="F2" s="121"/>
      <c r="G2" s="120" t="s">
        <v>100</v>
      </c>
      <c r="H2" s="121"/>
      <c r="I2" s="120" t="s">
        <v>101</v>
      </c>
      <c r="J2" s="121"/>
      <c r="K2" s="120" t="s">
        <v>102</v>
      </c>
      <c r="L2" s="121"/>
      <c r="M2" s="120" t="s">
        <v>104</v>
      </c>
      <c r="N2" s="121"/>
      <c r="O2" s="120" t="s">
        <v>106</v>
      </c>
      <c r="P2" s="121"/>
      <c r="Q2" s="120" t="s">
        <v>108</v>
      </c>
      <c r="R2" s="121"/>
      <c r="S2" s="120" t="s">
        <v>110</v>
      </c>
      <c r="T2" s="121"/>
      <c r="U2" s="120" t="s">
        <v>112</v>
      </c>
      <c r="V2" s="121"/>
      <c r="W2" s="120" t="s">
        <v>118</v>
      </c>
      <c r="X2" s="121"/>
      <c r="Y2" s="120" t="s">
        <v>14</v>
      </c>
      <c r="Z2" s="121"/>
      <c r="AA2" s="120" t="s">
        <v>120</v>
      </c>
      <c r="AB2" s="121"/>
      <c r="AC2" s="120" t="s">
        <v>121</v>
      </c>
      <c r="AD2" s="121"/>
      <c r="AE2" s="120" t="s">
        <v>122</v>
      </c>
      <c r="AF2" s="121"/>
      <c r="AG2" s="120" t="s">
        <v>124</v>
      </c>
      <c r="AH2" s="121"/>
      <c r="AI2" s="120" t="s">
        <v>125</v>
      </c>
      <c r="AJ2" s="121"/>
      <c r="AK2" s="120" t="s">
        <v>131</v>
      </c>
      <c r="AL2" s="121"/>
      <c r="AM2" s="120" t="s">
        <v>126</v>
      </c>
      <c r="AN2" s="121"/>
      <c r="AO2" s="120" t="s">
        <v>128</v>
      </c>
      <c r="AP2" s="121"/>
      <c r="AQ2" s="120" t="s">
        <v>127</v>
      </c>
      <c r="AR2" s="121"/>
      <c r="AS2" s="120" t="s">
        <v>132</v>
      </c>
      <c r="AT2" s="121"/>
      <c r="AU2" s="120" t="s">
        <v>133</v>
      </c>
      <c r="AV2" s="121"/>
    </row>
    <row r="3" spans="1:48" ht="15" customHeight="1" thickTop="1" x14ac:dyDescent="0.35">
      <c r="A3" s="131" t="s">
        <v>5</v>
      </c>
      <c r="B3" s="81" t="str">
        <f>Tyson!C2</f>
        <v>Louisiana-Lafayette</v>
      </c>
      <c r="C3" s="82" t="str">
        <f>Tyson!D2</f>
        <v>Tulane</v>
      </c>
      <c r="D3" s="26" t="s">
        <v>81</v>
      </c>
      <c r="E3" s="27" t="s">
        <v>81</v>
      </c>
      <c r="F3" s="28">
        <f>IF(E3=D3,Tyson!F2,"-")</f>
        <v>4</v>
      </c>
      <c r="G3" s="27" t="s">
        <v>81</v>
      </c>
      <c r="H3" s="61">
        <f>IF(G3=D3,Cody!F2,"-")</f>
        <v>7</v>
      </c>
      <c r="I3" s="29" t="s">
        <v>80</v>
      </c>
      <c r="J3" s="28" t="str">
        <f>IF(I3=D3,Jim!F2,"-")</f>
        <v>-</v>
      </c>
      <c r="K3" s="29" t="s">
        <v>80</v>
      </c>
      <c r="L3" s="28" t="str">
        <f>IF(K3=D3,Jerry!F2,"-")</f>
        <v>-</v>
      </c>
      <c r="M3" s="27" t="s">
        <v>81</v>
      </c>
      <c r="N3" s="28">
        <f>IF(M3=D3,Austin!F2,"-")</f>
        <v>32</v>
      </c>
      <c r="O3" s="29" t="s">
        <v>81</v>
      </c>
      <c r="P3" s="28">
        <f>IF(O3=D3,Alex!F2,"-")</f>
        <v>11</v>
      </c>
      <c r="Q3" s="27" t="s">
        <v>81</v>
      </c>
      <c r="R3" s="28">
        <f>IF(Q3=D3,Jeremy!F2,"-")</f>
        <v>35</v>
      </c>
      <c r="S3" s="27" t="s">
        <v>80</v>
      </c>
      <c r="T3" s="28" t="str">
        <f>IF(S3=D3,Cecil!F2,"-")</f>
        <v>-</v>
      </c>
      <c r="U3" s="27" t="s">
        <v>81</v>
      </c>
      <c r="V3" s="28">
        <f>IF(U3=D3,Rick!F2,"-")</f>
        <v>7</v>
      </c>
      <c r="W3" s="27" t="s">
        <v>80</v>
      </c>
      <c r="X3" s="28" t="str">
        <f>IF(W3=D3,Walker!F2,"-")</f>
        <v>-</v>
      </c>
      <c r="Y3" s="27" t="s">
        <v>80</v>
      </c>
      <c r="Z3" s="28" t="str">
        <f>IF(Y3=D3,Marshall!F2,"-")</f>
        <v>-</v>
      </c>
      <c r="AA3" s="29" t="s">
        <v>80</v>
      </c>
      <c r="AB3" s="28" t="str">
        <f>IF(AA3=D3,Lesa!F2,"-")</f>
        <v>-</v>
      </c>
      <c r="AC3" s="27" t="s">
        <v>81</v>
      </c>
      <c r="AD3" s="28">
        <f>IF(AC3=D3,Tom!F2,"-")</f>
        <v>7</v>
      </c>
      <c r="AE3" s="27" t="s">
        <v>81</v>
      </c>
      <c r="AF3" s="28">
        <f>IF(AE3=D3,Bart!F2,"-")</f>
        <v>3</v>
      </c>
      <c r="AG3" s="29" t="s">
        <v>81</v>
      </c>
      <c r="AH3" s="28">
        <f>IF(AG3=D3,Max!F2,"-")</f>
        <v>14</v>
      </c>
      <c r="AI3" s="29" t="s">
        <v>81</v>
      </c>
      <c r="AJ3" s="28">
        <f>IF(AI3=D3,Bob!F2,"-")</f>
        <v>17</v>
      </c>
      <c r="AK3" s="29" t="s">
        <v>81</v>
      </c>
      <c r="AL3" s="28">
        <f>IF(AK3=D3,Ben!F2,"-")</f>
        <v>32</v>
      </c>
      <c r="AM3" s="27" t="s">
        <v>80</v>
      </c>
      <c r="AN3" s="28" t="str">
        <f>IF(AM3=D3,Chris!F2,"-")</f>
        <v>-</v>
      </c>
      <c r="AO3" s="29" t="s">
        <v>81</v>
      </c>
      <c r="AP3" s="28">
        <f>IF(AO3=D3,TJ!F2,"-")</f>
        <v>10</v>
      </c>
      <c r="AQ3" s="29" t="s">
        <v>81</v>
      </c>
      <c r="AR3" s="61">
        <f>IF(AQ3=D3,Trevor!F2,"-")</f>
        <v>19</v>
      </c>
      <c r="AS3" s="29" t="s">
        <v>81</v>
      </c>
      <c r="AT3" s="61">
        <f>IF(AS3=D3,Isaac!F2,"-")</f>
        <v>11</v>
      </c>
      <c r="AU3" s="29" t="s">
        <v>81</v>
      </c>
      <c r="AV3" s="61">
        <f>IF(AU3=D3,Rachel!F2,"-")</f>
        <v>14</v>
      </c>
    </row>
    <row r="4" spans="1:48" ht="14.5" customHeight="1" x14ac:dyDescent="0.35">
      <c r="A4" s="132"/>
      <c r="B4" s="83" t="str">
        <f>Tyson!C3</f>
        <v>Utah State</v>
      </c>
      <c r="C4" s="84" t="str">
        <f>Tyson!D3</f>
        <v>North Texas</v>
      </c>
      <c r="D4" s="30" t="s">
        <v>51</v>
      </c>
      <c r="E4" s="31" t="s">
        <v>51</v>
      </c>
      <c r="F4" s="32">
        <f>IF(E4=D4,Tyson!F3,"-")</f>
        <v>18</v>
      </c>
      <c r="G4" s="31" t="s">
        <v>51</v>
      </c>
      <c r="H4" s="62">
        <f>IF(G4=D4,Cody!F3,"-")</f>
        <v>27</v>
      </c>
      <c r="I4" s="33" t="s">
        <v>11</v>
      </c>
      <c r="J4" s="32" t="str">
        <f>IF(I4=D4,Jim!F3,"-")</f>
        <v>-</v>
      </c>
      <c r="K4" s="33" t="s">
        <v>11</v>
      </c>
      <c r="L4" s="32" t="str">
        <f>IF(K4=D4,Jerry!F3,"-")</f>
        <v>-</v>
      </c>
      <c r="M4" s="31" t="s">
        <v>51</v>
      </c>
      <c r="N4" s="32">
        <f>IF(M4=D4,Austin!F3,"-")</f>
        <v>17</v>
      </c>
      <c r="O4" s="33" t="s">
        <v>51</v>
      </c>
      <c r="P4" s="32">
        <f>IF(O4=D4,Alex!F3,"-")</f>
        <v>40</v>
      </c>
      <c r="Q4" s="31" t="s">
        <v>11</v>
      </c>
      <c r="R4" s="32" t="str">
        <f>IF(Q4=D4,Jeremy!F3,"-")</f>
        <v>-</v>
      </c>
      <c r="S4" s="31" t="s">
        <v>51</v>
      </c>
      <c r="T4" s="32">
        <f>IF(S4=D4,Cecil!F3,"-")</f>
        <v>22</v>
      </c>
      <c r="U4" s="31" t="s">
        <v>51</v>
      </c>
      <c r="V4" s="32">
        <f>IF(U4=D4,Rick!F3,"-")</f>
        <v>31</v>
      </c>
      <c r="W4" s="31" t="s">
        <v>51</v>
      </c>
      <c r="X4" s="32">
        <f>IF(W4=D4,Walker!F3,"-")</f>
        <v>37</v>
      </c>
      <c r="Y4" s="31" t="s">
        <v>11</v>
      </c>
      <c r="Z4" s="32" t="str">
        <f>IF(Y4=D4,Marshall!F3,"-")</f>
        <v>-</v>
      </c>
      <c r="AA4" s="33" t="s">
        <v>51</v>
      </c>
      <c r="AB4" s="32">
        <f>IF(AA4=D4,Lesa!F3,"-")</f>
        <v>39</v>
      </c>
      <c r="AC4" s="31" t="s">
        <v>51</v>
      </c>
      <c r="AD4" s="32">
        <f>IF(AC4=D4,Tom!F3,"-")</f>
        <v>32</v>
      </c>
      <c r="AE4" s="31" t="s">
        <v>51</v>
      </c>
      <c r="AF4" s="32">
        <f>IF(AE4=D4,Bart!F3,"-")</f>
        <v>13</v>
      </c>
      <c r="AG4" s="33" t="s">
        <v>51</v>
      </c>
      <c r="AH4" s="32">
        <f>IF(AG4=D4,Max!F3,"-")</f>
        <v>36</v>
      </c>
      <c r="AI4" s="33" t="s">
        <v>11</v>
      </c>
      <c r="AJ4" s="32" t="str">
        <f>IF(AI4=D4,Bob!F3,"-")</f>
        <v>-</v>
      </c>
      <c r="AK4" s="33" t="s">
        <v>51</v>
      </c>
      <c r="AL4" s="32">
        <f>IF(AK4=D4,Ben!F3,"-")</f>
        <v>29</v>
      </c>
      <c r="AM4" s="31" t="s">
        <v>51</v>
      </c>
      <c r="AN4" s="32">
        <f>IF(AM4=D4,Chris!F3,"-")</f>
        <v>40</v>
      </c>
      <c r="AO4" s="33" t="s">
        <v>51</v>
      </c>
      <c r="AP4" s="32">
        <f>IF(AO4=D4,TJ!F3,"-")</f>
        <v>9</v>
      </c>
      <c r="AQ4" s="33" t="s">
        <v>51</v>
      </c>
      <c r="AR4" s="62">
        <f>IF(AQ4=D4,Trevor!F3,"-")</f>
        <v>34</v>
      </c>
      <c r="AS4" s="33" t="s">
        <v>51</v>
      </c>
      <c r="AT4" s="62">
        <f>IF(AS4=D4,Isaac!F3,"-")</f>
        <v>15</v>
      </c>
      <c r="AU4" s="33" t="s">
        <v>51</v>
      </c>
      <c r="AV4" s="62">
        <f>IF(AU4=D4,Rachel!F3,"-")</f>
        <v>15</v>
      </c>
    </row>
    <row r="5" spans="1:48" x14ac:dyDescent="0.35">
      <c r="A5" s="132"/>
      <c r="B5" s="83" t="str">
        <f>Tyson!C4</f>
        <v>Arizona State</v>
      </c>
      <c r="C5" s="84" t="str">
        <f>Tyson!D4</f>
        <v>Fresno State</v>
      </c>
      <c r="D5" s="30" t="s">
        <v>27</v>
      </c>
      <c r="E5" s="34" t="s">
        <v>47</v>
      </c>
      <c r="F5" s="35" t="str">
        <f>IF(E5=D5,Tyson!F4,"-")</f>
        <v>-</v>
      </c>
      <c r="G5" s="34" t="s">
        <v>27</v>
      </c>
      <c r="H5" s="63">
        <f>IF(G5=D5,Cody!F4,"-")</f>
        <v>26</v>
      </c>
      <c r="I5" s="36" t="s">
        <v>27</v>
      </c>
      <c r="J5" s="35">
        <f>IF(I5=D5,Jim!F4,"-")</f>
        <v>6</v>
      </c>
      <c r="K5" s="36" t="s">
        <v>47</v>
      </c>
      <c r="L5" s="35" t="str">
        <f>IF(K5=D5,Jerry!F4,"-")</f>
        <v>-</v>
      </c>
      <c r="M5" s="34" t="s">
        <v>27</v>
      </c>
      <c r="N5" s="35">
        <f>IF(M5=D5,Austin!F4,"-")</f>
        <v>33</v>
      </c>
      <c r="O5" s="36" t="s">
        <v>27</v>
      </c>
      <c r="P5" s="35">
        <f>IF(O5=D5,Alex!F4,"-")</f>
        <v>21</v>
      </c>
      <c r="Q5" s="34" t="s">
        <v>47</v>
      </c>
      <c r="R5" s="35" t="str">
        <f>IF(Q5=D5,Jeremy!F4,"-")</f>
        <v>-</v>
      </c>
      <c r="S5" s="34" t="s">
        <v>27</v>
      </c>
      <c r="T5" s="35">
        <f>IF(S5=D5,Cecil!F4,"-")</f>
        <v>3</v>
      </c>
      <c r="U5" s="34" t="s">
        <v>47</v>
      </c>
      <c r="V5" s="35" t="str">
        <f>IF(U5=D5,Rick!F4,"-")</f>
        <v>-</v>
      </c>
      <c r="W5" s="34" t="s">
        <v>27</v>
      </c>
      <c r="X5" s="35">
        <f>IF(W5=D5,Walker!F4,"-")</f>
        <v>30</v>
      </c>
      <c r="Y5" s="34" t="s">
        <v>27</v>
      </c>
      <c r="Z5" s="35">
        <f>IF(Y5=D5,Marshall!F4,"-")</f>
        <v>3</v>
      </c>
      <c r="AA5" s="36" t="s">
        <v>27</v>
      </c>
      <c r="AB5" s="35">
        <f>IF(AA5=D5,Lesa!F4,"-")</f>
        <v>34</v>
      </c>
      <c r="AC5" s="34" t="s">
        <v>27</v>
      </c>
      <c r="AD5" s="35">
        <f>IF(AC5=D5,Tom!F4,"-")</f>
        <v>26</v>
      </c>
      <c r="AE5" s="34" t="s">
        <v>27</v>
      </c>
      <c r="AF5" s="35">
        <f>IF(AE5=D5,Bart!F4,"-")</f>
        <v>10</v>
      </c>
      <c r="AG5" s="36" t="s">
        <v>27</v>
      </c>
      <c r="AH5" s="35">
        <f>IF(AG5=D5,Max!F4,"-")</f>
        <v>11</v>
      </c>
      <c r="AI5" s="36" t="s">
        <v>27</v>
      </c>
      <c r="AJ5" s="35">
        <f>IF(AI5=D5,Bob!F4,"-")</f>
        <v>18</v>
      </c>
      <c r="AK5" s="36" t="s">
        <v>47</v>
      </c>
      <c r="AL5" s="35" t="str">
        <f>IF(AK5=D5,Ben!F4,"-")</f>
        <v>-</v>
      </c>
      <c r="AM5" s="34" t="s">
        <v>27</v>
      </c>
      <c r="AN5" s="35">
        <f>IF(AM5=D5,Chris!F4,"-")</f>
        <v>11</v>
      </c>
      <c r="AO5" s="36" t="s">
        <v>47</v>
      </c>
      <c r="AP5" s="35" t="str">
        <f>IF(AO5=D5,TJ!F4,"-")</f>
        <v>-</v>
      </c>
      <c r="AQ5" s="36" t="s">
        <v>47</v>
      </c>
      <c r="AR5" s="63" t="str">
        <f>IF(AQ5=D5,Trevor!F4,"-")</f>
        <v>-</v>
      </c>
      <c r="AS5" s="36" t="s">
        <v>27</v>
      </c>
      <c r="AT5" s="63">
        <f>IF(AS5=D5,Isaac!F4,"-")</f>
        <v>7</v>
      </c>
      <c r="AU5" s="36" t="s">
        <v>27</v>
      </c>
      <c r="AV5" s="63">
        <f>IF(AU5=D5,Rachel!F4,"-")</f>
        <v>16</v>
      </c>
    </row>
    <row r="6" spans="1:48" x14ac:dyDescent="0.35">
      <c r="A6" s="132"/>
      <c r="B6" s="83" t="str">
        <f>Tyson!C5</f>
        <v>Eastern Michigan</v>
      </c>
      <c r="C6" s="84" t="str">
        <f>Tyson!D5</f>
        <v>Georgia Southern</v>
      </c>
      <c r="D6" s="30" t="s">
        <v>83</v>
      </c>
      <c r="E6" s="31" t="s">
        <v>82</v>
      </c>
      <c r="F6" s="32" t="str">
        <f>IF(E6=D6,Tyson!F5,"-")</f>
        <v>-</v>
      </c>
      <c r="G6" s="31" t="s">
        <v>83</v>
      </c>
      <c r="H6" s="62">
        <f>IF(G6=D6,Cody!F5,"-")</f>
        <v>20</v>
      </c>
      <c r="I6" s="33" t="s">
        <v>83</v>
      </c>
      <c r="J6" s="32">
        <f>IF(I6=D6,Jim!F5,"-")</f>
        <v>9</v>
      </c>
      <c r="K6" s="33" t="s">
        <v>83</v>
      </c>
      <c r="L6" s="32">
        <f>IF(K6=D6,Jerry!F5,"-")</f>
        <v>2</v>
      </c>
      <c r="M6" s="31" t="s">
        <v>82</v>
      </c>
      <c r="N6" s="32" t="str">
        <f>IF(M6=D6,Austin!F5,"-")</f>
        <v>-</v>
      </c>
      <c r="O6" s="33" t="s">
        <v>82</v>
      </c>
      <c r="P6" s="32" t="str">
        <f>IF(O6=D6,Alex!F5,"-")</f>
        <v>-</v>
      </c>
      <c r="Q6" s="31" t="s">
        <v>82</v>
      </c>
      <c r="R6" s="32" t="str">
        <f>IF(Q6=D6,Jeremy!F5,"-")</f>
        <v>-</v>
      </c>
      <c r="S6" s="31" t="s">
        <v>83</v>
      </c>
      <c r="T6" s="32">
        <f>IF(S6=D6,Cecil!F5,"-")</f>
        <v>30</v>
      </c>
      <c r="U6" s="31" t="s">
        <v>82</v>
      </c>
      <c r="V6" s="32" t="str">
        <f>IF(U6=D6,Rick!F5,"-")</f>
        <v>-</v>
      </c>
      <c r="W6" s="31" t="s">
        <v>83</v>
      </c>
      <c r="X6" s="32">
        <f>IF(W6=D6,Walker!F5,"-")</f>
        <v>7</v>
      </c>
      <c r="Y6" s="31" t="s">
        <v>82</v>
      </c>
      <c r="Z6" s="32" t="str">
        <f>IF(Y6=D6,Marshall!F5,"-")</f>
        <v>-</v>
      </c>
      <c r="AA6" s="33" t="s">
        <v>83</v>
      </c>
      <c r="AB6" s="32">
        <f>IF(AA6=D6,Lesa!F5,"-")</f>
        <v>25</v>
      </c>
      <c r="AC6" s="31" t="s">
        <v>83</v>
      </c>
      <c r="AD6" s="32">
        <f>IF(AC6=D6,Tom!F5,"-")</f>
        <v>8</v>
      </c>
      <c r="AE6" s="31" t="s">
        <v>82</v>
      </c>
      <c r="AF6" s="32" t="str">
        <f>IF(AE6=D6,Bart!F5,"-")</f>
        <v>-</v>
      </c>
      <c r="AG6" s="33" t="s">
        <v>82</v>
      </c>
      <c r="AH6" s="32" t="str">
        <f>IF(AG6=D6,Max!F5,"-")</f>
        <v>-</v>
      </c>
      <c r="AI6" s="33" t="s">
        <v>83</v>
      </c>
      <c r="AJ6" s="32">
        <f>IF(AI6=D6,Bob!F5,"-")</f>
        <v>19</v>
      </c>
      <c r="AK6" s="33" t="s">
        <v>83</v>
      </c>
      <c r="AL6" s="32">
        <f>IF(AK6=D6,Ben!F5,"-")</f>
        <v>1</v>
      </c>
      <c r="AM6" s="31" t="s">
        <v>83</v>
      </c>
      <c r="AN6" s="32">
        <f>IF(AM6=D6,Chris!F5,"-")</f>
        <v>15</v>
      </c>
      <c r="AO6" s="33" t="s">
        <v>82</v>
      </c>
      <c r="AP6" s="32" t="str">
        <f>IF(AO6=D6,TJ!F5,"-")</f>
        <v>-</v>
      </c>
      <c r="AQ6" s="33" t="s">
        <v>83</v>
      </c>
      <c r="AR6" s="62">
        <f>IF(AQ6=D6,Trevor!F5,"-")</f>
        <v>12</v>
      </c>
      <c r="AS6" s="33" t="s">
        <v>82</v>
      </c>
      <c r="AT6" s="62" t="str">
        <f>IF(AS6=D6,Isaac!F5,"-")</f>
        <v>-</v>
      </c>
      <c r="AU6" s="33" t="s">
        <v>82</v>
      </c>
      <c r="AV6" s="62" t="str">
        <f>IF(AU6=D6,Rachel!F5,"-")</f>
        <v>-</v>
      </c>
    </row>
    <row r="7" spans="1:48" x14ac:dyDescent="0.35">
      <c r="A7" s="132"/>
      <c r="B7" s="83" t="str">
        <f>Tyson!C6</f>
        <v>Middle Tennessee</v>
      </c>
      <c r="C7" s="84" t="str">
        <f>Tyson!D6</f>
        <v>Appalachian State</v>
      </c>
      <c r="D7" s="30" t="s">
        <v>25</v>
      </c>
      <c r="E7" s="34" t="s">
        <v>25</v>
      </c>
      <c r="F7" s="35">
        <f>IF(E7=D7,Tyson!F6,"-")</f>
        <v>17</v>
      </c>
      <c r="G7" s="34" t="s">
        <v>25</v>
      </c>
      <c r="H7" s="63">
        <f>IF(G7=D7,Cody!F6,"-")</f>
        <v>12</v>
      </c>
      <c r="I7" s="29" t="s">
        <v>16</v>
      </c>
      <c r="J7" s="35" t="str">
        <f>IF(I7=D7,Jim!F6,"-")</f>
        <v>-</v>
      </c>
      <c r="K7" s="29" t="s">
        <v>25</v>
      </c>
      <c r="L7" s="35">
        <f>IF(K7=D7,Jerry!F6,"-")</f>
        <v>31</v>
      </c>
      <c r="M7" s="34" t="s">
        <v>25</v>
      </c>
      <c r="N7" s="35">
        <f>IF(M7=D7,Austin!F6,"-")</f>
        <v>22</v>
      </c>
      <c r="O7" s="29" t="s">
        <v>25</v>
      </c>
      <c r="P7" s="35">
        <f>IF(O7=D7,Alex!F6,"-")</f>
        <v>29</v>
      </c>
      <c r="Q7" s="34" t="s">
        <v>25</v>
      </c>
      <c r="R7" s="35">
        <f>IF(Q7=D7,Jeremy!F6,"-")</f>
        <v>18</v>
      </c>
      <c r="S7" s="34" t="s">
        <v>25</v>
      </c>
      <c r="T7" s="35">
        <f>IF(S7=D7,Cecil!F6,"-")</f>
        <v>14</v>
      </c>
      <c r="U7" s="34" t="s">
        <v>25</v>
      </c>
      <c r="V7" s="35">
        <f>IF(U7=D7,Rick!F6,"-")</f>
        <v>27</v>
      </c>
      <c r="W7" s="34" t="s">
        <v>25</v>
      </c>
      <c r="X7" s="35">
        <f>IF(W7=D7,Walker!F6,"-")</f>
        <v>36</v>
      </c>
      <c r="Y7" s="34" t="s">
        <v>25</v>
      </c>
      <c r="Z7" s="35">
        <f>IF(Y7=D7,Marshall!F6,"-")</f>
        <v>5</v>
      </c>
      <c r="AA7" s="29" t="s">
        <v>25</v>
      </c>
      <c r="AB7" s="35">
        <f>IF(AA7=D7,Lesa!F6,"-")</f>
        <v>35</v>
      </c>
      <c r="AC7" s="34" t="s">
        <v>25</v>
      </c>
      <c r="AD7" s="35">
        <f>IF(AC7=D7,Tom!F6,"-")</f>
        <v>22</v>
      </c>
      <c r="AE7" s="34" t="s">
        <v>25</v>
      </c>
      <c r="AF7" s="35">
        <f>IF(AE7=D7,Bart!F6,"-")</f>
        <v>12</v>
      </c>
      <c r="AG7" s="29" t="s">
        <v>25</v>
      </c>
      <c r="AH7" s="35">
        <f>IF(AG7=D7,Max!F6,"-")</f>
        <v>30</v>
      </c>
      <c r="AI7" s="29" t="s">
        <v>25</v>
      </c>
      <c r="AJ7" s="35">
        <f>IF(AI7=D7,Bob!F6,"-")</f>
        <v>26</v>
      </c>
      <c r="AK7" s="29" t="s">
        <v>25</v>
      </c>
      <c r="AL7" s="35">
        <f>IF(AK7=D7,Ben!F6,"-")</f>
        <v>37</v>
      </c>
      <c r="AM7" s="34" t="s">
        <v>25</v>
      </c>
      <c r="AN7" s="35">
        <f>IF(AM7=D7,Chris!F6,"-")</f>
        <v>8</v>
      </c>
      <c r="AO7" s="29" t="s">
        <v>16</v>
      </c>
      <c r="AP7" s="35" t="str">
        <f>IF(AO7=D7,TJ!F6,"-")</f>
        <v>-</v>
      </c>
      <c r="AQ7" s="29" t="s">
        <v>25</v>
      </c>
      <c r="AR7" s="63">
        <f>IF(AQ7=D7,Trevor!F6,"-")</f>
        <v>36</v>
      </c>
      <c r="AS7" s="29" t="s">
        <v>25</v>
      </c>
      <c r="AT7" s="63">
        <f>IF(AS7=D7,Isaac!F6,"-")</f>
        <v>14</v>
      </c>
      <c r="AU7" s="29" t="s">
        <v>25</v>
      </c>
      <c r="AV7" s="63">
        <f>IF(AU7=D7,Rachel!F6,"-")</f>
        <v>20</v>
      </c>
    </row>
    <row r="8" spans="1:48" x14ac:dyDescent="0.35">
      <c r="A8" s="132"/>
      <c r="B8" s="83" t="str">
        <f>Tyson!C7</f>
        <v>Northern Illinois</v>
      </c>
      <c r="C8" s="84" t="str">
        <f>Tyson!D7</f>
        <v>Alabama-Birmingham</v>
      </c>
      <c r="D8" s="30" t="s">
        <v>21</v>
      </c>
      <c r="E8" s="31" t="s">
        <v>21</v>
      </c>
      <c r="F8" s="32">
        <f>IF(E8=D8,Tyson!F7,"-")</f>
        <v>1</v>
      </c>
      <c r="G8" s="31" t="s">
        <v>21</v>
      </c>
      <c r="H8" s="62">
        <f>IF(G8=D8,Cody!F7,"-")</f>
        <v>15</v>
      </c>
      <c r="I8" s="33" t="s">
        <v>21</v>
      </c>
      <c r="J8" s="32">
        <f>IF(I8=D8,Jim!F7,"-")</f>
        <v>15</v>
      </c>
      <c r="K8" s="33" t="s">
        <v>32</v>
      </c>
      <c r="L8" s="32" t="str">
        <f>IF(K8=D8,Jerry!F7,"-")</f>
        <v>-</v>
      </c>
      <c r="M8" s="31" t="s">
        <v>21</v>
      </c>
      <c r="N8" s="32">
        <f>IF(M8=D8,Austin!F7,"-")</f>
        <v>23</v>
      </c>
      <c r="O8" s="33" t="s">
        <v>21</v>
      </c>
      <c r="P8" s="32">
        <f>IF(O8=D8,Alex!F7,"-")</f>
        <v>6</v>
      </c>
      <c r="Q8" s="31" t="s">
        <v>32</v>
      </c>
      <c r="R8" s="32" t="str">
        <f>IF(Q8=D8,Jeremy!F7,"-")</f>
        <v>-</v>
      </c>
      <c r="S8" s="31" t="s">
        <v>32</v>
      </c>
      <c r="T8" s="32" t="str">
        <f>IF(S8=D8,Cecil!F7,"-")</f>
        <v>-</v>
      </c>
      <c r="U8" s="31" t="s">
        <v>21</v>
      </c>
      <c r="V8" s="32">
        <f>IF(U8=D8,Rick!F7,"-")</f>
        <v>9</v>
      </c>
      <c r="W8" s="31" t="s">
        <v>21</v>
      </c>
      <c r="X8" s="32">
        <f>IF(W8=D8,Walker!F7,"-")</f>
        <v>8</v>
      </c>
      <c r="Y8" s="31" t="s">
        <v>21</v>
      </c>
      <c r="Z8" s="32">
        <f>IF(Y8=D8,Marshall!F7,"-")</f>
        <v>6</v>
      </c>
      <c r="AA8" s="33" t="s">
        <v>21</v>
      </c>
      <c r="AB8" s="32">
        <f>IF(AA8=D8,Lesa!F7,"-")</f>
        <v>1</v>
      </c>
      <c r="AC8" s="31" t="s">
        <v>32</v>
      </c>
      <c r="AD8" s="32" t="str">
        <f>IF(AC8=D8,Tom!F7,"-")</f>
        <v>-</v>
      </c>
      <c r="AE8" s="31" t="s">
        <v>21</v>
      </c>
      <c r="AF8" s="32">
        <f>IF(AE8=D8,Bart!F7,"-")</f>
        <v>6</v>
      </c>
      <c r="AG8" s="33" t="s">
        <v>32</v>
      </c>
      <c r="AH8" s="32" t="str">
        <f>IF(AG8=D8,Max!F7,"-")</f>
        <v>-</v>
      </c>
      <c r="AI8" s="33" t="s">
        <v>32</v>
      </c>
      <c r="AJ8" s="32" t="str">
        <f>IF(AI8=D8,Bob!F7,"-")</f>
        <v>-</v>
      </c>
      <c r="AK8" s="33" t="s">
        <v>32</v>
      </c>
      <c r="AL8" s="32" t="str">
        <f>IF(AK8=D8,Ben!F7,"-")</f>
        <v>-</v>
      </c>
      <c r="AM8" s="31" t="s">
        <v>21</v>
      </c>
      <c r="AN8" s="32">
        <f>IF(AM8=D8,Chris!F7,"-")</f>
        <v>3</v>
      </c>
      <c r="AO8" s="33" t="s">
        <v>32</v>
      </c>
      <c r="AP8" s="32" t="str">
        <f>IF(AO8=D8,TJ!F7,"-")</f>
        <v>-</v>
      </c>
      <c r="AQ8" s="33" t="s">
        <v>21</v>
      </c>
      <c r="AR8" s="62">
        <f>IF(AQ8=D8,Trevor!F7,"-")</f>
        <v>6</v>
      </c>
      <c r="AS8" s="33" t="s">
        <v>21</v>
      </c>
      <c r="AT8" s="62">
        <f>IF(AS8=D8,Isaac!F7,"-")</f>
        <v>5</v>
      </c>
      <c r="AU8" s="33" t="s">
        <v>32</v>
      </c>
      <c r="AV8" s="62" t="str">
        <f>IF(AU8=D8,Rachel!F7,"-")</f>
        <v>-</v>
      </c>
    </row>
    <row r="9" spans="1:48" x14ac:dyDescent="0.35">
      <c r="A9" s="132"/>
      <c r="B9" s="83" t="str">
        <f>Tyson!C8</f>
        <v>San Diego State</v>
      </c>
      <c r="C9" s="84" t="str">
        <f>Tyson!D8</f>
        <v>Ohio</v>
      </c>
      <c r="D9" s="30" t="s">
        <v>20</v>
      </c>
      <c r="E9" s="34" t="s">
        <v>20</v>
      </c>
      <c r="F9" s="35">
        <f>IF(E9=D9,Tyson!F8,"-")</f>
        <v>5</v>
      </c>
      <c r="G9" s="34" t="s">
        <v>20</v>
      </c>
      <c r="H9" s="63">
        <f>IF(G9=D9,Cody!F8,"-")</f>
        <v>33</v>
      </c>
      <c r="I9" s="29" t="s">
        <v>20</v>
      </c>
      <c r="J9" s="35">
        <f>IF(I9=D9,Jim!F8,"-")</f>
        <v>18</v>
      </c>
      <c r="K9" s="29" t="s">
        <v>20</v>
      </c>
      <c r="L9" s="35">
        <f>IF(K9=D9,Jerry!F8,"-")</f>
        <v>3</v>
      </c>
      <c r="M9" s="34" t="s">
        <v>20</v>
      </c>
      <c r="N9" s="35">
        <f>IF(M9=D9,Austin!F8,"-")</f>
        <v>4</v>
      </c>
      <c r="O9" s="29" t="s">
        <v>20</v>
      </c>
      <c r="P9" s="35">
        <f>IF(O9=D9,Alex!F8,"-")</f>
        <v>10</v>
      </c>
      <c r="Q9" s="34" t="s">
        <v>20</v>
      </c>
      <c r="R9" s="35">
        <f>IF(Q9=D9,Jeremy!F8,"-")</f>
        <v>12</v>
      </c>
      <c r="S9" s="34" t="s">
        <v>20</v>
      </c>
      <c r="T9" s="35">
        <f>IF(S9=D9,Cecil!F8,"-")</f>
        <v>5</v>
      </c>
      <c r="U9" s="34" t="s">
        <v>20</v>
      </c>
      <c r="V9" s="35">
        <f>IF(U9=D9,Rick!F8,"-")</f>
        <v>10</v>
      </c>
      <c r="W9" s="34" t="s">
        <v>24</v>
      </c>
      <c r="X9" s="35" t="str">
        <f>IF(W9=D9,Walker!F8,"-")</f>
        <v>-</v>
      </c>
      <c r="Y9" s="34" t="s">
        <v>24</v>
      </c>
      <c r="Z9" s="35" t="str">
        <f>IF(Y9=D9,Marshall!F8,"-")</f>
        <v>-</v>
      </c>
      <c r="AA9" s="29" t="s">
        <v>20</v>
      </c>
      <c r="AB9" s="35">
        <f>IF(AA9=D9,Lesa!F8,"-")</f>
        <v>30</v>
      </c>
      <c r="AC9" s="34" t="s">
        <v>20</v>
      </c>
      <c r="AD9" s="35">
        <f>IF(AC9=D9,Tom!F8,"-")</f>
        <v>14</v>
      </c>
      <c r="AE9" s="34" t="s">
        <v>24</v>
      </c>
      <c r="AF9" s="35" t="str">
        <f>IF(AE9=D9,Bart!F8,"-")</f>
        <v>-</v>
      </c>
      <c r="AG9" s="29" t="s">
        <v>20</v>
      </c>
      <c r="AH9" s="35">
        <f>IF(AG9=D9,Max!F8,"-")</f>
        <v>15</v>
      </c>
      <c r="AI9" s="29" t="s">
        <v>20</v>
      </c>
      <c r="AJ9" s="35">
        <f>IF(AI9=D9,Bob!F8,"-")</f>
        <v>30</v>
      </c>
      <c r="AK9" s="29" t="s">
        <v>24</v>
      </c>
      <c r="AL9" s="35" t="str">
        <f>IF(AK9=D9,Ben!F8,"-")</f>
        <v>-</v>
      </c>
      <c r="AM9" s="34" t="s">
        <v>20</v>
      </c>
      <c r="AN9" s="35">
        <f>IF(AM9=D9,Chris!F8,"-")</f>
        <v>7</v>
      </c>
      <c r="AO9" s="29" t="s">
        <v>24</v>
      </c>
      <c r="AP9" s="35" t="str">
        <f>IF(AO9=D9,TJ!F8,"-")</f>
        <v>-</v>
      </c>
      <c r="AQ9" s="29" t="s">
        <v>20</v>
      </c>
      <c r="AR9" s="63">
        <f>IF(AQ9=D9,Trevor!F8,"-")</f>
        <v>11</v>
      </c>
      <c r="AS9" s="29" t="s">
        <v>24</v>
      </c>
      <c r="AT9" s="63" t="str">
        <f>IF(AS9=D9,Isaac!F8,"-")</f>
        <v>-</v>
      </c>
      <c r="AU9" s="29" t="s">
        <v>20</v>
      </c>
      <c r="AV9" s="63">
        <f>IF(AU9=D9,Rachel!F8,"-")</f>
        <v>30</v>
      </c>
    </row>
    <row r="10" spans="1:48" x14ac:dyDescent="0.35">
      <c r="A10" s="132"/>
      <c r="B10" s="83" t="str">
        <f>Tyson!C9</f>
        <v>South Florida</v>
      </c>
      <c r="C10" s="84" t="str">
        <f>Tyson!D9</f>
        <v>Marshall</v>
      </c>
      <c r="D10" s="30" t="s">
        <v>14</v>
      </c>
      <c r="E10" s="31" t="s">
        <v>22</v>
      </c>
      <c r="F10" s="32" t="str">
        <f>IF(E10=D10,Tyson!F9,"-")</f>
        <v>-</v>
      </c>
      <c r="G10" s="31" t="s">
        <v>14</v>
      </c>
      <c r="H10" s="62">
        <f>IF(G10=D10,Cody!F9,"-")</f>
        <v>16</v>
      </c>
      <c r="I10" s="33" t="s">
        <v>22</v>
      </c>
      <c r="J10" s="32" t="str">
        <f>IF(I10=D10,Jim!F9,"-")</f>
        <v>-</v>
      </c>
      <c r="K10" s="33" t="s">
        <v>22</v>
      </c>
      <c r="L10" s="32" t="str">
        <f>IF(K10=D10,Jerry!F9,"-")</f>
        <v>-</v>
      </c>
      <c r="M10" s="31" t="s">
        <v>14</v>
      </c>
      <c r="N10" s="32">
        <f>IF(M10=D10,Austin!F9,"-")</f>
        <v>31</v>
      </c>
      <c r="O10" s="33" t="s">
        <v>22</v>
      </c>
      <c r="P10" s="32" t="str">
        <f>IF(O10=D10,Alex!F9,"-")</f>
        <v>-</v>
      </c>
      <c r="Q10" s="31" t="s">
        <v>22</v>
      </c>
      <c r="R10" s="32" t="str">
        <f>IF(Q10=D10,Jeremy!F9,"-")</f>
        <v>-</v>
      </c>
      <c r="S10" s="31" t="s">
        <v>22</v>
      </c>
      <c r="T10" s="32" t="str">
        <f>IF(S10=D10,Cecil!F9,"-")</f>
        <v>-</v>
      </c>
      <c r="U10" s="31" t="s">
        <v>14</v>
      </c>
      <c r="V10" s="32">
        <f>IF(U10=D10,Rick!F9,"-")</f>
        <v>11</v>
      </c>
      <c r="W10" s="31" t="s">
        <v>14</v>
      </c>
      <c r="X10" s="32">
        <f>IF(W10=D10,Walker!F9,"-")</f>
        <v>12</v>
      </c>
      <c r="Y10" s="31" t="s">
        <v>14</v>
      </c>
      <c r="Z10" s="32">
        <f>IF(Y10=D10,Marshall!F9,"-")</f>
        <v>8</v>
      </c>
      <c r="AA10" s="33" t="s">
        <v>14</v>
      </c>
      <c r="AB10" s="32">
        <f>IF(AA10=D10,Lesa!F9,"-")</f>
        <v>17</v>
      </c>
      <c r="AC10" s="31" t="s">
        <v>14</v>
      </c>
      <c r="AD10" s="32">
        <f>IF(AC10=D10,Tom!F9,"-")</f>
        <v>6</v>
      </c>
      <c r="AE10" s="31" t="s">
        <v>22</v>
      </c>
      <c r="AF10" s="32" t="str">
        <f>IF(AE10=D10,Bart!F9,"-")</f>
        <v>-</v>
      </c>
      <c r="AG10" s="33" t="s">
        <v>22</v>
      </c>
      <c r="AH10" s="32" t="str">
        <f>IF(AG10=D10,Max!F9,"-")</f>
        <v>-</v>
      </c>
      <c r="AI10" s="33" t="s">
        <v>22</v>
      </c>
      <c r="AJ10" s="32" t="str">
        <f>IF(AI10=D10,Bob!F9,"-")</f>
        <v>-</v>
      </c>
      <c r="AK10" s="33" t="s">
        <v>22</v>
      </c>
      <c r="AL10" s="32" t="str">
        <f>IF(AK10=D10,Ben!F9,"-")</f>
        <v>-</v>
      </c>
      <c r="AM10" s="31" t="s">
        <v>14</v>
      </c>
      <c r="AN10" s="32">
        <f>IF(AM10=D10,Chris!F9,"-")</f>
        <v>14</v>
      </c>
      <c r="AO10" s="33" t="s">
        <v>14</v>
      </c>
      <c r="AP10" s="32">
        <f>IF(AO10=D10,TJ!F9,"-")</f>
        <v>1</v>
      </c>
      <c r="AQ10" s="33" t="s">
        <v>14</v>
      </c>
      <c r="AR10" s="62">
        <f>IF(AQ10=D10,Trevor!F9,"-")</f>
        <v>14</v>
      </c>
      <c r="AS10" s="33" t="s">
        <v>22</v>
      </c>
      <c r="AT10" s="62" t="str">
        <f>IF(AS10=D10,Isaac!F9,"-")</f>
        <v>-</v>
      </c>
      <c r="AU10" s="33" t="s">
        <v>14</v>
      </c>
      <c r="AV10" s="62">
        <f>IF(AU10=D10,Rachel!F9,"-")</f>
        <v>21</v>
      </c>
    </row>
    <row r="11" spans="1:48" x14ac:dyDescent="0.35">
      <c r="A11" s="132"/>
      <c r="B11" s="83" t="str">
        <f>Tyson!C10</f>
        <v>Florida International</v>
      </c>
      <c r="C11" s="84" t="str">
        <f>Tyson!D10</f>
        <v>Toledo</v>
      </c>
      <c r="D11" s="30" t="s">
        <v>18</v>
      </c>
      <c r="E11" s="34" t="s">
        <v>18</v>
      </c>
      <c r="F11" s="35">
        <f>IF(E11=D11,Tyson!F10,"-")</f>
        <v>8</v>
      </c>
      <c r="G11" s="34" t="s">
        <v>26</v>
      </c>
      <c r="H11" s="63" t="str">
        <f>IF(G11=D11,Cody!F10,"-")</f>
        <v>-</v>
      </c>
      <c r="I11" s="29" t="s">
        <v>26</v>
      </c>
      <c r="J11" s="35" t="str">
        <f>IF(I11=D11,Jim!F10,"-")</f>
        <v>-</v>
      </c>
      <c r="K11" s="29" t="s">
        <v>18</v>
      </c>
      <c r="L11" s="35">
        <f>IF(K11=D11,Jerry!F10,"-")</f>
        <v>6</v>
      </c>
      <c r="M11" s="34" t="s">
        <v>26</v>
      </c>
      <c r="N11" s="35" t="str">
        <f>IF(M11=D11,Austin!F10,"-")</f>
        <v>-</v>
      </c>
      <c r="O11" s="29" t="s">
        <v>26</v>
      </c>
      <c r="P11" s="35" t="str">
        <f>IF(O11=D11,Alex!F10,"-")</f>
        <v>-</v>
      </c>
      <c r="Q11" s="34" t="s">
        <v>26</v>
      </c>
      <c r="R11" s="35" t="str">
        <f>IF(Q11=D11,Jeremy!F10,"-")</f>
        <v>-</v>
      </c>
      <c r="S11" s="34" t="s">
        <v>26</v>
      </c>
      <c r="T11" s="35" t="str">
        <f>IF(S11=D11,Cecil!F10,"-")</f>
        <v>-</v>
      </c>
      <c r="U11" s="34" t="s">
        <v>26</v>
      </c>
      <c r="V11" s="35" t="str">
        <f>IF(U11=D11,Rick!F10,"-")</f>
        <v>-</v>
      </c>
      <c r="W11" s="34" t="s">
        <v>26</v>
      </c>
      <c r="X11" s="35" t="str">
        <f>IF(W11=D11,Walker!F10,"-")</f>
        <v>-</v>
      </c>
      <c r="Y11" s="34" t="s">
        <v>26</v>
      </c>
      <c r="Z11" s="35" t="str">
        <f>IF(Y11=D11,Marshall!F10,"-")</f>
        <v>-</v>
      </c>
      <c r="AA11" s="29" t="s">
        <v>18</v>
      </c>
      <c r="AB11" s="35">
        <f>IF(AA11=D11,Lesa!F10,"-")</f>
        <v>6</v>
      </c>
      <c r="AC11" s="34" t="s">
        <v>26</v>
      </c>
      <c r="AD11" s="35" t="str">
        <f>IF(AC11=D11,Tom!F10,"-")</f>
        <v>-</v>
      </c>
      <c r="AE11" s="34" t="s">
        <v>26</v>
      </c>
      <c r="AF11" s="35" t="str">
        <f>IF(AE11=D11,Bart!F10,"-")</f>
        <v>-</v>
      </c>
      <c r="AG11" s="29" t="s">
        <v>26</v>
      </c>
      <c r="AH11" s="35" t="str">
        <f>IF(AG11=D11,Max!F10,"-")</f>
        <v>-</v>
      </c>
      <c r="AI11" s="29" t="s">
        <v>26</v>
      </c>
      <c r="AJ11" s="35" t="str">
        <f>IF(AI11=D11,Bob!F10,"-")</f>
        <v>-</v>
      </c>
      <c r="AK11" s="29" t="s">
        <v>26</v>
      </c>
      <c r="AL11" s="35" t="str">
        <f>IF(AK11=D11,Ben!F10,"-")</f>
        <v>-</v>
      </c>
      <c r="AM11" s="34" t="s">
        <v>26</v>
      </c>
      <c r="AN11" s="35" t="str">
        <f>IF(AM11=D11,Chris!F10,"-")</f>
        <v>-</v>
      </c>
      <c r="AO11" s="29" t="s">
        <v>26</v>
      </c>
      <c r="AP11" s="35" t="str">
        <f>IF(AO11=D11,TJ!F10,"-")</f>
        <v>-</v>
      </c>
      <c r="AQ11" s="29" t="s">
        <v>26</v>
      </c>
      <c r="AR11" s="63" t="str">
        <f>IF(AQ11=D11,Trevor!F10,"-")</f>
        <v>-</v>
      </c>
      <c r="AS11" s="29" t="s">
        <v>26</v>
      </c>
      <c r="AT11" s="63" t="str">
        <f>IF(AS11=D11,Isaac!F10,"-")</f>
        <v>-</v>
      </c>
      <c r="AU11" s="29" t="s">
        <v>26</v>
      </c>
      <c r="AV11" s="63" t="str">
        <f>IF(AU11=D11,Rachel!F10,"-")</f>
        <v>-</v>
      </c>
    </row>
    <row r="12" spans="1:48" x14ac:dyDescent="0.35">
      <c r="A12" s="132"/>
      <c r="B12" s="83" t="str">
        <f>Tyson!C11</f>
        <v>Western Michigan</v>
      </c>
      <c r="C12" s="84" t="str">
        <f>Tyson!D11</f>
        <v>Brigham Young</v>
      </c>
      <c r="D12" s="30" t="s">
        <v>85</v>
      </c>
      <c r="E12" s="31" t="s">
        <v>85</v>
      </c>
      <c r="F12" s="32">
        <f>IF(E12=D12,Tyson!F11,"-")</f>
        <v>9</v>
      </c>
      <c r="G12" s="31" t="s">
        <v>85</v>
      </c>
      <c r="H12" s="62">
        <f>IF(G12=D12,Cody!F11,"-")</f>
        <v>34</v>
      </c>
      <c r="I12" s="33" t="s">
        <v>85</v>
      </c>
      <c r="J12" s="32">
        <f>IF(I12=D12,Jim!F11,"-")</f>
        <v>27</v>
      </c>
      <c r="K12" s="33" t="s">
        <v>85</v>
      </c>
      <c r="L12" s="32">
        <f>IF(K12=D12,Jerry!F11,"-")</f>
        <v>18</v>
      </c>
      <c r="M12" s="31" t="s">
        <v>85</v>
      </c>
      <c r="N12" s="32">
        <f>IF(M12=D12,Austin!F11,"-")</f>
        <v>16</v>
      </c>
      <c r="O12" s="33" t="s">
        <v>85</v>
      </c>
      <c r="P12" s="32">
        <f>IF(O12=D12,Alex!F11,"-")</f>
        <v>36</v>
      </c>
      <c r="Q12" s="31" t="s">
        <v>85</v>
      </c>
      <c r="R12" s="32">
        <f>IF(Q12=D12,Jeremy!F11,"-")</f>
        <v>39</v>
      </c>
      <c r="S12" s="31" t="s">
        <v>85</v>
      </c>
      <c r="T12" s="32">
        <f>IF(S12=D12,Cecil!F11,"-")</f>
        <v>31</v>
      </c>
      <c r="U12" s="31" t="s">
        <v>85</v>
      </c>
      <c r="V12" s="32">
        <f>IF(U12=D12,Rick!F11,"-")</f>
        <v>23</v>
      </c>
      <c r="W12" s="31" t="s">
        <v>85</v>
      </c>
      <c r="X12" s="32">
        <f>IF(W12=D12,Walker!F11,"-")</f>
        <v>38</v>
      </c>
      <c r="Y12" s="31" t="s">
        <v>85</v>
      </c>
      <c r="Z12" s="32">
        <f>IF(Y12=D12,Marshall!F11,"-")</f>
        <v>10</v>
      </c>
      <c r="AA12" s="33" t="s">
        <v>85</v>
      </c>
      <c r="AB12" s="32">
        <f>IF(AA12=D12,Lesa!F11,"-")</f>
        <v>38</v>
      </c>
      <c r="AC12" s="31" t="s">
        <v>85</v>
      </c>
      <c r="AD12" s="32">
        <f>IF(AC12=D12,Tom!F11,"-")</f>
        <v>40</v>
      </c>
      <c r="AE12" s="31" t="s">
        <v>85</v>
      </c>
      <c r="AF12" s="32">
        <f>IF(AE12=D12,Bart!F11,"-")</f>
        <v>14</v>
      </c>
      <c r="AG12" s="33" t="s">
        <v>85</v>
      </c>
      <c r="AH12" s="32">
        <f>IF(AG12=D12,Max!F11,"-")</f>
        <v>37</v>
      </c>
      <c r="AI12" s="33" t="s">
        <v>85</v>
      </c>
      <c r="AJ12" s="32">
        <f>IF(AI12=D12,Bob!F11,"-")</f>
        <v>40</v>
      </c>
      <c r="AK12" s="33" t="s">
        <v>85</v>
      </c>
      <c r="AL12" s="32">
        <f>IF(AK12=D12,Ben!F11,"-")</f>
        <v>31</v>
      </c>
      <c r="AM12" s="31" t="s">
        <v>85</v>
      </c>
      <c r="AN12" s="32">
        <f>IF(AM12=D12,Chris!F11,"-")</f>
        <v>39</v>
      </c>
      <c r="AO12" s="33" t="s">
        <v>84</v>
      </c>
      <c r="AP12" s="32" t="str">
        <f>IF(AO12=D12,TJ!F11,"-")</f>
        <v>-</v>
      </c>
      <c r="AQ12" s="33" t="s">
        <v>85</v>
      </c>
      <c r="AR12" s="62">
        <f>IF(AQ12=D12,Trevor!F11,"-")</f>
        <v>35</v>
      </c>
      <c r="AS12" s="33" t="s">
        <v>84</v>
      </c>
      <c r="AT12" s="62" t="str">
        <f>IF(AS12=D12,Isaac!F11,"-")</f>
        <v>-</v>
      </c>
      <c r="AU12" s="33" t="s">
        <v>85</v>
      </c>
      <c r="AV12" s="62">
        <f>IF(AU12=D12,Rachel!F11,"-")</f>
        <v>31</v>
      </c>
    </row>
    <row r="13" spans="1:48" x14ac:dyDescent="0.35">
      <c r="A13" s="132"/>
      <c r="B13" s="83" t="str">
        <f>Tyson!C12</f>
        <v>Wake Forest</v>
      </c>
      <c r="C13" s="84" t="str">
        <f>Tyson!D12</f>
        <v>Memphis</v>
      </c>
      <c r="D13" s="30" t="s">
        <v>45</v>
      </c>
      <c r="E13" s="34" t="s">
        <v>54</v>
      </c>
      <c r="F13" s="35" t="str">
        <f>IF(E13=D13,Tyson!F12,"-")</f>
        <v>-</v>
      </c>
      <c r="G13" s="34" t="s">
        <v>45</v>
      </c>
      <c r="H13" s="63">
        <f>IF(G13=D13,Cody!F12,"-")</f>
        <v>10</v>
      </c>
      <c r="I13" s="29" t="s">
        <v>54</v>
      </c>
      <c r="J13" s="35" t="str">
        <f>IF(I13=D13,Jim!F12,"-")</f>
        <v>-</v>
      </c>
      <c r="K13" s="29" t="s">
        <v>45</v>
      </c>
      <c r="L13" s="35">
        <f>IF(K13=D13,Jerry!F12,"-")</f>
        <v>21</v>
      </c>
      <c r="M13" s="34" t="s">
        <v>54</v>
      </c>
      <c r="N13" s="35" t="str">
        <f>IF(M13=D13,Austin!F12,"-")</f>
        <v>-</v>
      </c>
      <c r="O13" s="29" t="s">
        <v>54</v>
      </c>
      <c r="P13" s="35" t="str">
        <f>IF(O13=D13,Alex!F12,"-")</f>
        <v>-</v>
      </c>
      <c r="Q13" s="34" t="s">
        <v>54</v>
      </c>
      <c r="R13" s="35" t="str">
        <f>IF(Q13=D13,Jeremy!F12,"-")</f>
        <v>-</v>
      </c>
      <c r="S13" s="34" t="s">
        <v>54</v>
      </c>
      <c r="T13" s="35" t="str">
        <f>IF(S13=D13,Cecil!F12,"-")</f>
        <v>-</v>
      </c>
      <c r="U13" s="34" t="s">
        <v>54</v>
      </c>
      <c r="V13" s="35" t="str">
        <f>IF(U13=D13,Rick!F12,"-")</f>
        <v>-</v>
      </c>
      <c r="W13" s="34" t="s">
        <v>54</v>
      </c>
      <c r="X13" s="35" t="str">
        <f>IF(W13=D13,Walker!F12,"-")</f>
        <v>-</v>
      </c>
      <c r="Y13" s="34" t="s">
        <v>54</v>
      </c>
      <c r="Z13" s="35" t="str">
        <f>IF(Y13=D13,Marshall!F12,"-")</f>
        <v>-</v>
      </c>
      <c r="AA13" s="29" t="s">
        <v>45</v>
      </c>
      <c r="AB13" s="35">
        <f>IF(AA13=D13,Lesa!F12,"-")</f>
        <v>12</v>
      </c>
      <c r="AC13" s="34" t="s">
        <v>54</v>
      </c>
      <c r="AD13" s="35" t="str">
        <f>IF(AC13=D13,Tom!F12,"-")</f>
        <v>-</v>
      </c>
      <c r="AE13" s="34" t="s">
        <v>54</v>
      </c>
      <c r="AF13" s="35" t="str">
        <f>IF(AE13=D13,Bart!F12,"-")</f>
        <v>-</v>
      </c>
      <c r="AG13" s="29" t="s">
        <v>45</v>
      </c>
      <c r="AH13" s="35">
        <f>IF(AG13=D13,Max!F12,"-")</f>
        <v>1</v>
      </c>
      <c r="AI13" s="29" t="s">
        <v>54</v>
      </c>
      <c r="AJ13" s="35" t="str">
        <f>IF(AI13=D13,Bob!F12,"-")</f>
        <v>-</v>
      </c>
      <c r="AK13" s="29" t="s">
        <v>54</v>
      </c>
      <c r="AL13" s="35" t="str">
        <f>IF(AK13=D13,Ben!F12,"-")</f>
        <v>-</v>
      </c>
      <c r="AM13" s="34" t="s">
        <v>54</v>
      </c>
      <c r="AN13" s="35" t="str">
        <f>IF(AM13=D13,Chris!F12,"-")</f>
        <v>-</v>
      </c>
      <c r="AO13" s="29" t="s">
        <v>54</v>
      </c>
      <c r="AP13" s="35" t="str">
        <f>IF(AO13=D13,TJ!F12,"-")</f>
        <v>-</v>
      </c>
      <c r="AQ13" s="29" t="s">
        <v>45</v>
      </c>
      <c r="AR13" s="63">
        <f>IF(AQ13=D13,Trevor!F12,"-")</f>
        <v>5</v>
      </c>
      <c r="AS13" s="29" t="s">
        <v>45</v>
      </c>
      <c r="AT13" s="63">
        <f>IF(AS13=D13,Isaac!F12,"-")</f>
        <v>4</v>
      </c>
      <c r="AU13" s="29" t="s">
        <v>45</v>
      </c>
      <c r="AV13" s="63">
        <f>IF(AU13=D13,Rachel!F12,"-")</f>
        <v>36</v>
      </c>
    </row>
    <row r="14" spans="1:48" x14ac:dyDescent="0.35">
      <c r="A14" s="132"/>
      <c r="B14" s="83" t="str">
        <f>Tyson!C13</f>
        <v>Army</v>
      </c>
      <c r="C14" s="84" t="str">
        <f>Tyson!D13</f>
        <v>Houston</v>
      </c>
      <c r="D14" s="30" t="s">
        <v>23</v>
      </c>
      <c r="E14" s="31" t="s">
        <v>28</v>
      </c>
      <c r="F14" s="32" t="str">
        <f>IF(E14=D14,Tyson!F13,"-")</f>
        <v>-</v>
      </c>
      <c r="G14" s="31" t="s">
        <v>23</v>
      </c>
      <c r="H14" s="62">
        <f>IF(G14=D14,Cody!F13,"-")</f>
        <v>35</v>
      </c>
      <c r="I14" s="33" t="s">
        <v>23</v>
      </c>
      <c r="J14" s="32">
        <f>IF(I14=D14,Jim!F13,"-")</f>
        <v>33</v>
      </c>
      <c r="K14" s="33" t="s">
        <v>23</v>
      </c>
      <c r="L14" s="32">
        <f>IF(K14=D14,Jerry!F13,"-")</f>
        <v>9</v>
      </c>
      <c r="M14" s="31" t="s">
        <v>28</v>
      </c>
      <c r="N14" s="32" t="str">
        <f>IF(M14=D14,Austin!F13,"-")</f>
        <v>-</v>
      </c>
      <c r="O14" s="33" t="s">
        <v>23</v>
      </c>
      <c r="P14" s="32">
        <f>IF(O14=D14,Alex!F13,"-")</f>
        <v>14</v>
      </c>
      <c r="Q14" s="31" t="s">
        <v>23</v>
      </c>
      <c r="R14" s="32">
        <f>IF(Q14=D14,Jeremy!F13,"-")</f>
        <v>9</v>
      </c>
      <c r="S14" s="31" t="s">
        <v>23</v>
      </c>
      <c r="T14" s="32">
        <f>IF(S14=D14,Cecil!F13,"-")</f>
        <v>20</v>
      </c>
      <c r="U14" s="31" t="s">
        <v>23</v>
      </c>
      <c r="V14" s="32">
        <f>IF(U14=D14,Rick!F13,"-")</f>
        <v>12</v>
      </c>
      <c r="W14" s="31" t="s">
        <v>23</v>
      </c>
      <c r="X14" s="32">
        <f>IF(W14=D14,Walker!F13,"-")</f>
        <v>32</v>
      </c>
      <c r="Y14" s="31" t="s">
        <v>23</v>
      </c>
      <c r="Z14" s="32">
        <f>IF(Y14=D14,Marshall!F13,"-")</f>
        <v>12</v>
      </c>
      <c r="AA14" s="33" t="s">
        <v>23</v>
      </c>
      <c r="AB14" s="32">
        <f>IF(AA14=D14,Lesa!F13,"-")</f>
        <v>36</v>
      </c>
      <c r="AC14" s="31" t="s">
        <v>23</v>
      </c>
      <c r="AD14" s="32">
        <f>IF(AC14=D14,Tom!F13,"-")</f>
        <v>12</v>
      </c>
      <c r="AE14" s="31" t="s">
        <v>23</v>
      </c>
      <c r="AF14" s="32">
        <f>IF(AE14=D14,Bart!F13,"-")</f>
        <v>9</v>
      </c>
      <c r="AG14" s="33" t="s">
        <v>23</v>
      </c>
      <c r="AH14" s="32">
        <f>IF(AG14=D14,Max!F13,"-")</f>
        <v>13</v>
      </c>
      <c r="AI14" s="33" t="s">
        <v>28</v>
      </c>
      <c r="AJ14" s="32" t="str">
        <f>IF(AI14=D14,Bob!F13,"-")</f>
        <v>-</v>
      </c>
      <c r="AK14" s="33" t="s">
        <v>23</v>
      </c>
      <c r="AL14" s="32">
        <f>IF(AK14=D14,Ben!F13,"-")</f>
        <v>28</v>
      </c>
      <c r="AM14" s="31" t="s">
        <v>23</v>
      </c>
      <c r="AN14" s="32">
        <f>IF(AM14=D14,Chris!F13,"-")</f>
        <v>17</v>
      </c>
      <c r="AO14" s="33" t="s">
        <v>28</v>
      </c>
      <c r="AP14" s="32" t="str">
        <f>IF(AO14=D14,TJ!F13,"-")</f>
        <v>-</v>
      </c>
      <c r="AQ14" s="33" t="s">
        <v>23</v>
      </c>
      <c r="AR14" s="62">
        <f>IF(AQ14=D14,Trevor!F13,"-")</f>
        <v>18</v>
      </c>
      <c r="AS14" s="33" t="s">
        <v>23</v>
      </c>
      <c r="AT14" s="62">
        <f>IF(AS14=D14,Isaac!F13,"-")</f>
        <v>2</v>
      </c>
      <c r="AU14" s="33" t="s">
        <v>23</v>
      </c>
      <c r="AV14" s="62">
        <f>IF(AU14=D14,Rachel!F13,"-")</f>
        <v>32</v>
      </c>
    </row>
    <row r="15" spans="1:48" x14ac:dyDescent="0.35">
      <c r="A15" s="132"/>
      <c r="B15" s="85" t="str">
        <f>Tyson!C14</f>
        <v>Buffalo</v>
      </c>
      <c r="C15" s="85" t="str">
        <f>Tyson!D14</f>
        <v>Troy</v>
      </c>
      <c r="D15" s="52" t="s">
        <v>10</v>
      </c>
      <c r="E15" s="34" t="s">
        <v>86</v>
      </c>
      <c r="F15" s="35" t="str">
        <f>IF(E15=D15,Tyson!F14,"-")</f>
        <v>-</v>
      </c>
      <c r="G15" s="34" t="s">
        <v>10</v>
      </c>
      <c r="H15" s="63">
        <f>IF(G15=D15,Cody!F14,"-")</f>
        <v>8</v>
      </c>
      <c r="I15" s="29" t="s">
        <v>10</v>
      </c>
      <c r="J15" s="35">
        <f>IF(I15=D15,Jim!F14,"-")</f>
        <v>36</v>
      </c>
      <c r="K15" s="29" t="s">
        <v>86</v>
      </c>
      <c r="L15" s="35" t="str">
        <f>IF(K15=D15,Jerry!F14,"-")</f>
        <v>-</v>
      </c>
      <c r="M15" s="34" t="s">
        <v>86</v>
      </c>
      <c r="N15" s="35" t="str">
        <f>IF(M15=D15,Austin!F14,"-")</f>
        <v>-</v>
      </c>
      <c r="O15" s="29" t="s">
        <v>86</v>
      </c>
      <c r="P15" s="35" t="str">
        <f>IF(O15=D15,Alex!F14,"-")</f>
        <v>-</v>
      </c>
      <c r="Q15" s="34" t="s">
        <v>10</v>
      </c>
      <c r="R15" s="35">
        <f>IF(Q15=D15,Jeremy!F14,"-")</f>
        <v>20</v>
      </c>
      <c r="S15" s="34" t="s">
        <v>86</v>
      </c>
      <c r="T15" s="35" t="str">
        <f>IF(S15=D15,Cecil!F14,"-")</f>
        <v>-</v>
      </c>
      <c r="U15" s="34" t="s">
        <v>86</v>
      </c>
      <c r="V15" s="35" t="str">
        <f>IF(U15=D15,Rick!F14,"-")</f>
        <v>-</v>
      </c>
      <c r="W15" s="34" t="s">
        <v>86</v>
      </c>
      <c r="X15" s="35" t="str">
        <f>IF(W15=D15,Walker!F14,"-")</f>
        <v>-</v>
      </c>
      <c r="Y15" s="34" t="s">
        <v>10</v>
      </c>
      <c r="Z15" s="35">
        <f>IF(Y15=D15,Marshall!F14,"-")</f>
        <v>13</v>
      </c>
      <c r="AA15" s="29" t="s">
        <v>10</v>
      </c>
      <c r="AB15" s="35">
        <f>IF(AA15=D15,Lesa!F14,"-")</f>
        <v>33</v>
      </c>
      <c r="AC15" s="34" t="s">
        <v>10</v>
      </c>
      <c r="AD15" s="35">
        <f>IF(AC15=D15,Tom!F14,"-")</f>
        <v>2</v>
      </c>
      <c r="AE15" s="34" t="s">
        <v>86</v>
      </c>
      <c r="AF15" s="35" t="str">
        <f>IF(AE15=D15,Bart!F14,"-")</f>
        <v>-</v>
      </c>
      <c r="AG15" s="29" t="s">
        <v>10</v>
      </c>
      <c r="AH15" s="35">
        <f>IF(AG15=D15,Max!F14,"-")</f>
        <v>2</v>
      </c>
      <c r="AI15" s="29" t="s">
        <v>10</v>
      </c>
      <c r="AJ15" s="35">
        <f>IF(AI15=D15,Bob!F14,"-")</f>
        <v>10</v>
      </c>
      <c r="AK15" s="29" t="s">
        <v>10</v>
      </c>
      <c r="AL15" s="35">
        <f>IF(AK15=D15,Ben!F14,"-")</f>
        <v>16</v>
      </c>
      <c r="AM15" s="34" t="s">
        <v>86</v>
      </c>
      <c r="AN15" s="35" t="str">
        <f>IF(AM15=D15,Chris!F14,"-")</f>
        <v>-</v>
      </c>
      <c r="AO15" s="29" t="s">
        <v>86</v>
      </c>
      <c r="AP15" s="35" t="str">
        <f>IF(AO15=D15,TJ!F14,"-")</f>
        <v>-</v>
      </c>
      <c r="AQ15" s="29" t="s">
        <v>86</v>
      </c>
      <c r="AR15" s="63" t="str">
        <f>IF(AQ15=D15,Trevor!F14,"-")</f>
        <v>-</v>
      </c>
      <c r="AS15" s="29" t="s">
        <v>10</v>
      </c>
      <c r="AT15" s="63">
        <f>IF(AS15=D15,Isaac!F14,"-")</f>
        <v>6</v>
      </c>
      <c r="AU15" s="29" t="s">
        <v>10</v>
      </c>
      <c r="AV15" s="63">
        <f>IF(AU15=D15,Rachel!F14,"-")</f>
        <v>8</v>
      </c>
    </row>
    <row r="16" spans="1:48" ht="15" customHeight="1" thickBot="1" x14ac:dyDescent="0.4">
      <c r="A16" s="133"/>
      <c r="B16" s="86" t="str">
        <f>Tyson!C15</f>
        <v>Louisiana Tech</v>
      </c>
      <c r="C16" s="87" t="str">
        <f>Tyson!D15</f>
        <v>Hawaii</v>
      </c>
      <c r="D16" s="51" t="s">
        <v>17</v>
      </c>
      <c r="E16" s="38" t="s">
        <v>87</v>
      </c>
      <c r="F16" s="39" t="str">
        <f>IF(E16=D16,Tyson!F15,"-")</f>
        <v>-</v>
      </c>
      <c r="G16" s="38" t="s">
        <v>87</v>
      </c>
      <c r="H16" s="64" t="str">
        <f>IF(G16=D16,Cody!F15,"-")</f>
        <v>-</v>
      </c>
      <c r="I16" s="40" t="s">
        <v>17</v>
      </c>
      <c r="J16" s="39">
        <f>IF(I16=D16,Jim!F15,"-")</f>
        <v>37</v>
      </c>
      <c r="K16" s="40" t="s">
        <v>17</v>
      </c>
      <c r="L16" s="39">
        <f>IF(K16=D16,Jerry!F15,"-")</f>
        <v>16</v>
      </c>
      <c r="M16" s="38" t="s">
        <v>87</v>
      </c>
      <c r="N16" s="39" t="str">
        <f>IF(M16=D16,Austin!F15,"-")</f>
        <v>-</v>
      </c>
      <c r="O16" s="40" t="s">
        <v>87</v>
      </c>
      <c r="P16" s="39" t="str">
        <f>IF(O16=D16,Alex!F15,"-")</f>
        <v>-</v>
      </c>
      <c r="Q16" s="38" t="s">
        <v>87</v>
      </c>
      <c r="R16" s="39" t="str">
        <f>IF(Q16=D16,Jeremy!F15,"-")</f>
        <v>-</v>
      </c>
      <c r="S16" s="38" t="s">
        <v>87</v>
      </c>
      <c r="T16" s="39" t="str">
        <f>IF(S16=D16,Cecil!F15,"-")</f>
        <v>-</v>
      </c>
      <c r="U16" s="38" t="s">
        <v>87</v>
      </c>
      <c r="V16" s="39" t="str">
        <f>IF(U16=D16,Rick!F15,"-")</f>
        <v>-</v>
      </c>
      <c r="W16" s="38" t="s">
        <v>87</v>
      </c>
      <c r="X16" s="39" t="str">
        <f>IF(W16=D16,Walker!F15,"-")</f>
        <v>-</v>
      </c>
      <c r="Y16" s="38" t="s">
        <v>17</v>
      </c>
      <c r="Z16" s="39">
        <f>IF(Y16=D16,Marshall!F15,"-")</f>
        <v>14</v>
      </c>
      <c r="AA16" s="40" t="s">
        <v>17</v>
      </c>
      <c r="AB16" s="39">
        <f>IF(AA16=D16,Lesa!F15,"-")</f>
        <v>8</v>
      </c>
      <c r="AC16" s="38" t="s">
        <v>87</v>
      </c>
      <c r="AD16" s="39" t="str">
        <f>IF(AC16=D16,Tom!F15,"-")</f>
        <v>-</v>
      </c>
      <c r="AE16" s="38" t="s">
        <v>17</v>
      </c>
      <c r="AF16" s="39">
        <f>IF(AE16=D16,Bart!F15,"-")</f>
        <v>2</v>
      </c>
      <c r="AG16" s="40" t="s">
        <v>87</v>
      </c>
      <c r="AH16" s="39" t="str">
        <f>IF(AG16=D16,Max!F15,"-")</f>
        <v>-</v>
      </c>
      <c r="AI16" s="40" t="s">
        <v>17</v>
      </c>
      <c r="AJ16" s="39">
        <f>IF(AI16=D16,Bob!F15,"-")</f>
        <v>13</v>
      </c>
      <c r="AK16" s="40" t="s">
        <v>87</v>
      </c>
      <c r="AL16" s="39" t="str">
        <f>IF(AK16=D16,Ben!F15,"-")</f>
        <v>-</v>
      </c>
      <c r="AM16" s="38" t="s">
        <v>17</v>
      </c>
      <c r="AN16" s="39">
        <f>IF(AM16=D16,Chris!F15,"-")</f>
        <v>2</v>
      </c>
      <c r="AO16" s="40" t="s">
        <v>17</v>
      </c>
      <c r="AP16" s="39">
        <f>IF(AO16=D16,TJ!F15,"-")</f>
        <v>11</v>
      </c>
      <c r="AQ16" s="40" t="s">
        <v>87</v>
      </c>
      <c r="AR16" s="64" t="str">
        <f>IF(AQ16=D16,Trevor!F15,"-")</f>
        <v>-</v>
      </c>
      <c r="AS16" s="40" t="s">
        <v>87</v>
      </c>
      <c r="AT16" s="64" t="str">
        <f>IF(AS16=D16,Isaac!F15,"-")</f>
        <v>-</v>
      </c>
      <c r="AU16" s="40" t="s">
        <v>87</v>
      </c>
      <c r="AV16" s="64" t="str">
        <f>IF(AU16=D16,Rachel!F15,"-")</f>
        <v>-</v>
      </c>
    </row>
    <row r="17" spans="1:49" ht="15" customHeight="1" thickTop="1" x14ac:dyDescent="0.35">
      <c r="A17" s="116" t="s">
        <v>8</v>
      </c>
      <c r="B17" s="83" t="str">
        <f>Tyson!C16</f>
        <v>Boston College</v>
      </c>
      <c r="C17" s="84" t="str">
        <f>Tyson!D16</f>
        <v>Boise State</v>
      </c>
      <c r="D17" s="114" t="s">
        <v>136</v>
      </c>
      <c r="E17" s="34" t="s">
        <v>12</v>
      </c>
      <c r="F17" s="35" t="str">
        <f>IF(E17=D17,Tyson!F16,"-")</f>
        <v>-</v>
      </c>
      <c r="G17" s="34" t="s">
        <v>12</v>
      </c>
      <c r="H17" s="63" t="str">
        <f>IF(G17=D17,Cody!F16,"-")</f>
        <v>-</v>
      </c>
      <c r="I17" s="36" t="s">
        <v>12</v>
      </c>
      <c r="J17" s="35" t="str">
        <f>IF(I17=D17,Jim!F16,"-")</f>
        <v>-</v>
      </c>
      <c r="K17" s="36" t="s">
        <v>12</v>
      </c>
      <c r="L17" s="35" t="str">
        <f>IF(K17=D17,Jerry!F16,"-")</f>
        <v>-</v>
      </c>
      <c r="M17" s="34" t="s">
        <v>12</v>
      </c>
      <c r="N17" s="35" t="str">
        <f>IF(M17=D17,Austin!F16,"-")</f>
        <v>-</v>
      </c>
      <c r="O17" s="36" t="s">
        <v>12</v>
      </c>
      <c r="P17" s="35" t="str">
        <f>IF(O17=D17,Alex!F16,"-")</f>
        <v>-</v>
      </c>
      <c r="Q17" s="34" t="s">
        <v>12</v>
      </c>
      <c r="R17" s="35" t="str">
        <f>IF(Q17=D17,Jeremy!F16,"-")</f>
        <v>-</v>
      </c>
      <c r="S17" s="34" t="s">
        <v>12</v>
      </c>
      <c r="T17" s="35" t="str">
        <f>IF(S17=D17,Cecil!F16,"-")</f>
        <v>-</v>
      </c>
      <c r="U17" s="34" t="s">
        <v>12</v>
      </c>
      <c r="V17" s="35" t="str">
        <f>IF(U17=D17,Rick!F16,"-")</f>
        <v>-</v>
      </c>
      <c r="W17" s="34" t="s">
        <v>12</v>
      </c>
      <c r="X17" s="35" t="str">
        <f>IF(W17=D17,Walker!F16,"-")</f>
        <v>-</v>
      </c>
      <c r="Y17" s="34" t="s">
        <v>12</v>
      </c>
      <c r="Z17" s="35" t="str">
        <f>IF(Y17=D17,Marshall!F16,"-")</f>
        <v>-</v>
      </c>
      <c r="AA17" s="36" t="s">
        <v>12</v>
      </c>
      <c r="AB17" s="35" t="str">
        <f>IF(AA17=D17,Lesa!F16,"-")</f>
        <v>-</v>
      </c>
      <c r="AC17" s="34" t="s">
        <v>33</v>
      </c>
      <c r="AD17" s="35" t="str">
        <f>IF(AC17=D17,Tom!F16,"-")</f>
        <v>-</v>
      </c>
      <c r="AE17" s="34" t="s">
        <v>12</v>
      </c>
      <c r="AF17" s="35" t="str">
        <f>IF(AE17=D17,Bart!F16,"-")</f>
        <v>-</v>
      </c>
      <c r="AG17" s="36" t="s">
        <v>12</v>
      </c>
      <c r="AH17" s="35" t="str">
        <f>IF(AG17=D17,Max!F16,"-")</f>
        <v>-</v>
      </c>
      <c r="AI17" s="36" t="s">
        <v>12</v>
      </c>
      <c r="AJ17" s="35" t="str">
        <f>IF(AI17=D17,Bob!F16,"-")</f>
        <v>-</v>
      </c>
      <c r="AK17" s="36" t="s">
        <v>12</v>
      </c>
      <c r="AL17" s="35" t="str">
        <f>IF(AK17=D17,Ben!F16,"-")</f>
        <v>-</v>
      </c>
      <c r="AM17" s="34" t="s">
        <v>12</v>
      </c>
      <c r="AN17" s="35" t="str">
        <f>IF(AM17=D17,Chris!F16,"-")</f>
        <v>-</v>
      </c>
      <c r="AO17" s="36" t="s">
        <v>12</v>
      </c>
      <c r="AP17" s="35" t="str">
        <f>IF(AO17=D17,TJ!F16,"-")</f>
        <v>-</v>
      </c>
      <c r="AQ17" s="36" t="s">
        <v>12</v>
      </c>
      <c r="AR17" s="63" t="str">
        <f>IF(AQ17=D17,Trevor!F16,"-")</f>
        <v>-</v>
      </c>
      <c r="AS17" s="36" t="s">
        <v>33</v>
      </c>
      <c r="AT17" s="63" t="str">
        <f>IF(AS17=D17,Isaac!F16,"-")</f>
        <v>-</v>
      </c>
      <c r="AU17" s="36" t="s">
        <v>12</v>
      </c>
      <c r="AV17" s="63" t="str">
        <f>IF(AU17=D17,Rachel!F16,"-")</f>
        <v>-</v>
      </c>
    </row>
    <row r="18" spans="1:49" x14ac:dyDescent="0.35">
      <c r="A18" s="117"/>
      <c r="B18" s="83" t="str">
        <f>Tyson!C17</f>
        <v>Minnesota</v>
      </c>
      <c r="C18" s="84" t="str">
        <f>Tyson!D17</f>
        <v>Georgia Tech</v>
      </c>
      <c r="D18" s="30" t="s">
        <v>89</v>
      </c>
      <c r="E18" s="31" t="s">
        <v>90</v>
      </c>
      <c r="F18" s="32" t="str">
        <f>IF(E18=D18,Tyson!F17,"-")</f>
        <v>-</v>
      </c>
      <c r="G18" s="31" t="s">
        <v>90</v>
      </c>
      <c r="H18" s="62" t="str">
        <f>IF(G18=D18,Cody!F17,"-")</f>
        <v>-</v>
      </c>
      <c r="I18" s="37" t="s">
        <v>90</v>
      </c>
      <c r="J18" s="32" t="str">
        <f>IF(I18=D18,Jim!F17,"-")</f>
        <v>-</v>
      </c>
      <c r="K18" s="37" t="s">
        <v>89</v>
      </c>
      <c r="L18" s="32">
        <f>IF(K18=D18,Jerry!F17,"-")</f>
        <v>7</v>
      </c>
      <c r="M18" s="31" t="s">
        <v>90</v>
      </c>
      <c r="N18" s="32" t="str">
        <f>IF(M18=D18,Austin!F17,"-")</f>
        <v>-</v>
      </c>
      <c r="O18" s="37" t="s">
        <v>90</v>
      </c>
      <c r="P18" s="32" t="str">
        <f>IF(O18=D18,Alex!F17,"-")</f>
        <v>-</v>
      </c>
      <c r="Q18" s="31" t="s">
        <v>89</v>
      </c>
      <c r="R18" s="32">
        <f>IF(Q18=D18,Jeremy!F17,"-")</f>
        <v>4</v>
      </c>
      <c r="S18" s="31" t="s">
        <v>90</v>
      </c>
      <c r="T18" s="32" t="str">
        <f>IF(S18=D18,Cecil!F17,"-")</f>
        <v>-</v>
      </c>
      <c r="U18" s="31" t="s">
        <v>90</v>
      </c>
      <c r="V18" s="32" t="str">
        <f>IF(U18=D18,Rick!F17,"-")</f>
        <v>-</v>
      </c>
      <c r="W18" s="31" t="s">
        <v>90</v>
      </c>
      <c r="X18" s="32" t="str">
        <f>IF(W18=D18,Walker!F17,"-")</f>
        <v>-</v>
      </c>
      <c r="Y18" s="31" t="s">
        <v>90</v>
      </c>
      <c r="Z18" s="32" t="str">
        <f>IF(Y18=D18,Marshall!F17,"-")</f>
        <v>-</v>
      </c>
      <c r="AA18" s="37" t="s">
        <v>90</v>
      </c>
      <c r="AB18" s="32" t="str">
        <f>IF(AA18=D18,Lesa!F17,"-")</f>
        <v>-</v>
      </c>
      <c r="AC18" s="31" t="s">
        <v>90</v>
      </c>
      <c r="AD18" s="32" t="str">
        <f>IF(AC18=D18,Tom!F17,"-")</f>
        <v>-</v>
      </c>
      <c r="AE18" s="31" t="s">
        <v>90</v>
      </c>
      <c r="AF18" s="32" t="str">
        <f>IF(AE18=D18,Bart!F17,"-")</f>
        <v>-</v>
      </c>
      <c r="AG18" s="37" t="s">
        <v>90</v>
      </c>
      <c r="AH18" s="32" t="str">
        <f>IF(AG18=D18,Max!F17,"-")</f>
        <v>-</v>
      </c>
      <c r="AI18" s="37" t="s">
        <v>89</v>
      </c>
      <c r="AJ18" s="32">
        <f>IF(AI18=D18,Bob!F17,"-")</f>
        <v>24</v>
      </c>
      <c r="AK18" s="37" t="s">
        <v>90</v>
      </c>
      <c r="AL18" s="32" t="str">
        <f>IF(AK18=D18,Ben!F17,"-")</f>
        <v>-</v>
      </c>
      <c r="AM18" s="31" t="s">
        <v>90</v>
      </c>
      <c r="AN18" s="32" t="str">
        <f>IF(AM18=D18,Chris!F17,"-")</f>
        <v>-</v>
      </c>
      <c r="AO18" s="37" t="s">
        <v>89</v>
      </c>
      <c r="AP18" s="32">
        <f>IF(AO18=D18,TJ!F17,"-")</f>
        <v>15</v>
      </c>
      <c r="AQ18" s="37" t="s">
        <v>90</v>
      </c>
      <c r="AR18" s="62" t="str">
        <f>IF(AQ18=D18,Trevor!F17,"-")</f>
        <v>-</v>
      </c>
      <c r="AS18" s="37" t="s">
        <v>90</v>
      </c>
      <c r="AT18" s="62" t="str">
        <f>IF(AS18=D18,Isaac!F17,"-")</f>
        <v>-</v>
      </c>
      <c r="AU18" s="37" t="s">
        <v>90</v>
      </c>
      <c r="AV18" s="62" t="str">
        <f>IF(AU18=D18,Rachel!F17,"-")</f>
        <v>-</v>
      </c>
    </row>
    <row r="19" spans="1:49" x14ac:dyDescent="0.35">
      <c r="A19" s="117"/>
      <c r="B19" s="83" t="str">
        <f>Tyson!C18</f>
        <v>TCU</v>
      </c>
      <c r="C19" s="84" t="str">
        <f>Tyson!D18</f>
        <v>California</v>
      </c>
      <c r="D19" s="30" t="s">
        <v>44</v>
      </c>
      <c r="E19" s="34" t="s">
        <v>91</v>
      </c>
      <c r="F19" s="35" t="str">
        <f>IF(E19=D19,Tyson!F18,"-")</f>
        <v>-</v>
      </c>
      <c r="G19" s="34" t="s">
        <v>44</v>
      </c>
      <c r="H19" s="63">
        <f>IF(G19=D19,Cody!F18,"-")</f>
        <v>23</v>
      </c>
      <c r="I19" s="36" t="s">
        <v>44</v>
      </c>
      <c r="J19" s="35">
        <f>IF(I19=D19,Jim!F18,"-")</f>
        <v>7</v>
      </c>
      <c r="K19" s="36" t="s">
        <v>91</v>
      </c>
      <c r="L19" s="35" t="str">
        <f>IF(K19=D19,Jerry!F18,"-")</f>
        <v>-</v>
      </c>
      <c r="M19" s="34" t="s">
        <v>44</v>
      </c>
      <c r="N19" s="35">
        <f>IF(M19=D19,Austin!F18,"-")</f>
        <v>15</v>
      </c>
      <c r="O19" s="36" t="s">
        <v>44</v>
      </c>
      <c r="P19" s="35">
        <f>IF(O19=D19,Alex!F18,"-")</f>
        <v>1</v>
      </c>
      <c r="Q19" s="34" t="s">
        <v>44</v>
      </c>
      <c r="R19" s="35">
        <f>IF(Q19=D19,Jeremy!F18,"-")</f>
        <v>27</v>
      </c>
      <c r="S19" s="34" t="s">
        <v>44</v>
      </c>
      <c r="T19" s="35">
        <f>IF(S19=D19,Cecil!F18,"-")</f>
        <v>35</v>
      </c>
      <c r="U19" s="34" t="s">
        <v>44</v>
      </c>
      <c r="V19" s="35">
        <f>IF(U19=D19,Rick!F18,"-")</f>
        <v>3</v>
      </c>
      <c r="W19" s="34" t="s">
        <v>91</v>
      </c>
      <c r="X19" s="35" t="str">
        <f>IF(W19=D19,Walker!F18,"-")</f>
        <v>-</v>
      </c>
      <c r="Y19" s="34" t="s">
        <v>91</v>
      </c>
      <c r="Z19" s="35" t="str">
        <f>IF(Y19=D19,Marshall!F18,"-")</f>
        <v>-</v>
      </c>
      <c r="AA19" s="36" t="s">
        <v>44</v>
      </c>
      <c r="AB19" s="35">
        <f>IF(AA19=D19,Lesa!F18,"-")</f>
        <v>18</v>
      </c>
      <c r="AC19" s="34" t="s">
        <v>44</v>
      </c>
      <c r="AD19" s="35">
        <f>IF(AC19=D19,Tom!F18,"-")</f>
        <v>18</v>
      </c>
      <c r="AE19" s="34" t="s">
        <v>44</v>
      </c>
      <c r="AF19" s="35">
        <f>IF(AE19=D19,Bart!F18,"-")</f>
        <v>17</v>
      </c>
      <c r="AG19" s="36" t="s">
        <v>91</v>
      </c>
      <c r="AH19" s="35" t="str">
        <f>IF(AG19=D19,Max!F18,"-")</f>
        <v>-</v>
      </c>
      <c r="AI19" s="36" t="s">
        <v>91</v>
      </c>
      <c r="AJ19" s="35" t="str">
        <f>IF(AI19=D19,Bob!F18,"-")</f>
        <v>-</v>
      </c>
      <c r="AK19" s="36" t="s">
        <v>44</v>
      </c>
      <c r="AL19" s="35">
        <f>IF(AK19=D19,Ben!F18,"-")</f>
        <v>26</v>
      </c>
      <c r="AM19" s="34" t="s">
        <v>44</v>
      </c>
      <c r="AN19" s="35">
        <f>IF(AM19=D19,Chris!F18,"-")</f>
        <v>30</v>
      </c>
      <c r="AO19" s="36" t="s">
        <v>44</v>
      </c>
      <c r="AP19" s="35">
        <f>IF(AO19=D19,TJ!F18,"-")</f>
        <v>17</v>
      </c>
      <c r="AQ19" s="36" t="s">
        <v>91</v>
      </c>
      <c r="AR19" s="63" t="str">
        <f>IF(AQ19=D19,Trevor!F18,"-")</f>
        <v>-</v>
      </c>
      <c r="AS19" s="36" t="s">
        <v>44</v>
      </c>
      <c r="AT19" s="63">
        <f>IF(AS19=D19,Isaac!F18,"-")</f>
        <v>21</v>
      </c>
      <c r="AU19" s="36" t="s">
        <v>44</v>
      </c>
      <c r="AV19" s="63">
        <f>IF(AU19=D19,Rachel!F18,"-")</f>
        <v>3</v>
      </c>
    </row>
    <row r="20" spans="1:49" x14ac:dyDescent="0.35">
      <c r="A20" s="117"/>
      <c r="B20" s="83" t="str">
        <f>Tyson!C19</f>
        <v>Temple</v>
      </c>
      <c r="C20" s="84" t="str">
        <f>Tyson!D19</f>
        <v>Duke</v>
      </c>
      <c r="D20" s="30" t="s">
        <v>31</v>
      </c>
      <c r="E20" s="31" t="s">
        <v>19</v>
      </c>
      <c r="F20" s="32" t="str">
        <f>IF(E20=D20,Tyson!F19,"-")</f>
        <v>-</v>
      </c>
      <c r="G20" s="31" t="s">
        <v>19</v>
      </c>
      <c r="H20" s="62" t="str">
        <f>IF(G20=D20,Cody!F19,"-")</f>
        <v>-</v>
      </c>
      <c r="I20" s="33" t="s">
        <v>19</v>
      </c>
      <c r="J20" s="32" t="str">
        <f>IF(I20=D20,Jim!F19,"-")</f>
        <v>-</v>
      </c>
      <c r="K20" s="33" t="s">
        <v>19</v>
      </c>
      <c r="L20" s="32" t="str">
        <f>IF(K20=D20,Jerry!F19,"-")</f>
        <v>-</v>
      </c>
      <c r="M20" s="31" t="s">
        <v>31</v>
      </c>
      <c r="N20" s="32">
        <f>IF(M20=D20,Austin!F19,"-")</f>
        <v>9</v>
      </c>
      <c r="O20" s="33" t="s">
        <v>19</v>
      </c>
      <c r="P20" s="32" t="str">
        <f>IF(O20=D20,Alex!F19,"-")</f>
        <v>-</v>
      </c>
      <c r="Q20" s="31" t="s">
        <v>19</v>
      </c>
      <c r="R20" s="32" t="str">
        <f>IF(Q20=D20,Jeremy!F19,"-")</f>
        <v>-</v>
      </c>
      <c r="S20" s="31" t="s">
        <v>31</v>
      </c>
      <c r="T20" s="32">
        <f>IF(S20=D20,Cecil!F19,"-")</f>
        <v>19</v>
      </c>
      <c r="U20" s="31" t="s">
        <v>19</v>
      </c>
      <c r="V20" s="32" t="str">
        <f>IF(U20=D20,Rick!F19,"-")</f>
        <v>-</v>
      </c>
      <c r="W20" s="31" t="s">
        <v>19</v>
      </c>
      <c r="X20" s="32" t="str">
        <f>IF(W20=D20,Walker!F19,"-")</f>
        <v>-</v>
      </c>
      <c r="Y20" s="31" t="s">
        <v>19</v>
      </c>
      <c r="Z20" s="32" t="str">
        <f>IF(Y20=D20,Marshall!F19,"-")</f>
        <v>-</v>
      </c>
      <c r="AA20" s="33" t="s">
        <v>31</v>
      </c>
      <c r="AB20" s="32">
        <f>IF(AA20=D20,Lesa!F19,"-")</f>
        <v>15</v>
      </c>
      <c r="AC20" s="31" t="s">
        <v>31</v>
      </c>
      <c r="AD20" s="32">
        <f>IF(AC20=D20,Tom!F19,"-")</f>
        <v>4</v>
      </c>
      <c r="AE20" s="31" t="s">
        <v>31</v>
      </c>
      <c r="AF20" s="32">
        <f>IF(AE20=D20,Bart!F19,"-")</f>
        <v>24</v>
      </c>
      <c r="AG20" s="33" t="s">
        <v>31</v>
      </c>
      <c r="AH20" s="32">
        <f>IF(AG20=D20,Max!F19,"-")</f>
        <v>10</v>
      </c>
      <c r="AI20" s="33" t="s">
        <v>31</v>
      </c>
      <c r="AJ20" s="32">
        <f>IF(AI20=D20,Bob!F19,"-")</f>
        <v>2</v>
      </c>
      <c r="AK20" s="33" t="s">
        <v>19</v>
      </c>
      <c r="AL20" s="32" t="str">
        <f>IF(AK20=D20,Ben!F19,"-")</f>
        <v>-</v>
      </c>
      <c r="AM20" s="31" t="s">
        <v>19</v>
      </c>
      <c r="AN20" s="32" t="str">
        <f>IF(AM20=D20,Chris!F19,"-")</f>
        <v>-</v>
      </c>
      <c r="AO20" s="33" t="s">
        <v>19</v>
      </c>
      <c r="AP20" s="32" t="str">
        <f>IF(AO20=D20,TJ!F19,"-")</f>
        <v>-</v>
      </c>
      <c r="AQ20" s="33" t="s">
        <v>31</v>
      </c>
      <c r="AR20" s="62">
        <f>IF(AQ20=D20,Trevor!F19,"-")</f>
        <v>31</v>
      </c>
      <c r="AS20" s="33" t="s">
        <v>31</v>
      </c>
      <c r="AT20" s="62">
        <f>IF(AS20=D20,Isaac!F19,"-")</f>
        <v>24</v>
      </c>
      <c r="AU20" s="33" t="s">
        <v>19</v>
      </c>
      <c r="AV20" s="62" t="str">
        <f>IF(AU20=D20,Rachel!F19,"-")</f>
        <v>-</v>
      </c>
    </row>
    <row r="21" spans="1:49" x14ac:dyDescent="0.35">
      <c r="A21" s="117"/>
      <c r="B21" s="83" t="str">
        <f>Tyson!C20</f>
        <v>Wisconsin</v>
      </c>
      <c r="C21" s="84" t="str">
        <f>Tyson!D20</f>
        <v>Miami</v>
      </c>
      <c r="D21" s="30" t="s">
        <v>59</v>
      </c>
      <c r="E21" s="34" t="s">
        <v>59</v>
      </c>
      <c r="F21" s="35">
        <f>IF(E21=D21,Tyson!F20,"-")</f>
        <v>16</v>
      </c>
      <c r="G21" s="34" t="s">
        <v>58</v>
      </c>
      <c r="H21" s="63" t="str">
        <f>IF(G21=D21,Cody!F20,"-")</f>
        <v>-</v>
      </c>
      <c r="I21" s="29" t="s">
        <v>59</v>
      </c>
      <c r="J21" s="35">
        <f>IF(I21=D21,Jim!F20,"-")</f>
        <v>13</v>
      </c>
      <c r="K21" s="29" t="s">
        <v>59</v>
      </c>
      <c r="L21" s="35">
        <f>IF(K21=D21,Jerry!F20,"-")</f>
        <v>10</v>
      </c>
      <c r="M21" s="34" t="s">
        <v>59</v>
      </c>
      <c r="N21" s="35">
        <f>IF(M21=D21,Austin!F20,"-")</f>
        <v>29</v>
      </c>
      <c r="O21" s="29" t="s">
        <v>58</v>
      </c>
      <c r="P21" s="35" t="str">
        <f>IF(O21=D21,Alex!F20,"-")</f>
        <v>-</v>
      </c>
      <c r="Q21" s="34" t="s">
        <v>59</v>
      </c>
      <c r="R21" s="35">
        <f>IF(Q21=D21,Jeremy!F20,"-")</f>
        <v>2</v>
      </c>
      <c r="S21" s="34" t="s">
        <v>58</v>
      </c>
      <c r="T21" s="35" t="str">
        <f>IF(S21=D21,Cecil!F20,"-")</f>
        <v>-</v>
      </c>
      <c r="U21" s="34" t="s">
        <v>59</v>
      </c>
      <c r="V21" s="35">
        <f>IF(U21=D21,Rick!F20,"-")</f>
        <v>4</v>
      </c>
      <c r="W21" s="34" t="s">
        <v>58</v>
      </c>
      <c r="X21" s="35" t="str">
        <f>IF(W21=D21,Walker!F20,"-")</f>
        <v>-</v>
      </c>
      <c r="Y21" s="34" t="s">
        <v>58</v>
      </c>
      <c r="Z21" s="35" t="str">
        <f>IF(Y21=D21,Marshall!F20,"-")</f>
        <v>-</v>
      </c>
      <c r="AA21" s="29" t="s">
        <v>58</v>
      </c>
      <c r="AB21" s="35" t="str">
        <f>IF(AA21=D21,Lesa!F20,"-")</f>
        <v>-</v>
      </c>
      <c r="AC21" s="34" t="s">
        <v>58</v>
      </c>
      <c r="AD21" s="35" t="str">
        <f>IF(AC21=D21,Tom!F20,"-")</f>
        <v>-</v>
      </c>
      <c r="AE21" s="34" t="s">
        <v>59</v>
      </c>
      <c r="AF21" s="35">
        <f>IF(AE21=D21,Bart!F20,"-")</f>
        <v>25</v>
      </c>
      <c r="AG21" s="29" t="s">
        <v>59</v>
      </c>
      <c r="AH21" s="35">
        <f>IF(AG21=D21,Max!F20,"-")</f>
        <v>9</v>
      </c>
      <c r="AI21" s="29" t="s">
        <v>59</v>
      </c>
      <c r="AJ21" s="35">
        <f>IF(AI21=D21,Bob!F20,"-")</f>
        <v>3</v>
      </c>
      <c r="AK21" s="29" t="s">
        <v>59</v>
      </c>
      <c r="AL21" s="35">
        <f>IF(AK21=D21,Ben!F20,"-")</f>
        <v>18</v>
      </c>
      <c r="AM21" s="34" t="s">
        <v>58</v>
      </c>
      <c r="AN21" s="35" t="str">
        <f>IF(AM21=D21,Chris!F20,"-")</f>
        <v>-</v>
      </c>
      <c r="AO21" s="29" t="s">
        <v>58</v>
      </c>
      <c r="AP21" s="35" t="str">
        <f>IF(AO21=D21,TJ!F20,"-")</f>
        <v>-</v>
      </c>
      <c r="AQ21" s="29" t="s">
        <v>59</v>
      </c>
      <c r="AR21" s="63">
        <f>IF(AQ21=D21,Trevor!F20,"-")</f>
        <v>4</v>
      </c>
      <c r="AS21" s="29" t="s">
        <v>58</v>
      </c>
      <c r="AT21" s="63" t="str">
        <f>IF(AS21=D21,Isaac!F20,"-")</f>
        <v>-</v>
      </c>
      <c r="AU21" s="29" t="s">
        <v>59</v>
      </c>
      <c r="AV21" s="63">
        <f>IF(AU21=D21,Rachel!F20,"-")</f>
        <v>17</v>
      </c>
    </row>
    <row r="22" spans="1:49" x14ac:dyDescent="0.35">
      <c r="A22" s="117"/>
      <c r="B22" s="83" t="str">
        <f>Tyson!C21</f>
        <v>Baylor</v>
      </c>
      <c r="C22" s="84" t="str">
        <f>Tyson!D21</f>
        <v>Vanderbilt</v>
      </c>
      <c r="D22" s="30" t="s">
        <v>92</v>
      </c>
      <c r="E22" s="31" t="s">
        <v>93</v>
      </c>
      <c r="F22" s="32" t="str">
        <f>IF(E22=D22,Tyson!F21,"-")</f>
        <v>-</v>
      </c>
      <c r="G22" s="31" t="s">
        <v>93</v>
      </c>
      <c r="H22" s="62" t="str">
        <f>IF(G22=D22,Cody!F21,"-")</f>
        <v>-</v>
      </c>
      <c r="I22" s="33" t="s">
        <v>93</v>
      </c>
      <c r="J22" s="32" t="str">
        <f>IF(I22=D22,Jim!F21,"-")</f>
        <v>-</v>
      </c>
      <c r="K22" s="33" t="s">
        <v>92</v>
      </c>
      <c r="L22" s="32">
        <f>IF(K22=D22,Jerry!F21,"-")</f>
        <v>19</v>
      </c>
      <c r="M22" s="31" t="s">
        <v>92</v>
      </c>
      <c r="N22" s="32">
        <f>IF(M22=D22,Austin!F21,"-")</f>
        <v>7</v>
      </c>
      <c r="O22" s="33" t="s">
        <v>93</v>
      </c>
      <c r="P22" s="32" t="str">
        <f>IF(O22=D22,Alex!F21,"-")</f>
        <v>-</v>
      </c>
      <c r="Q22" s="31" t="s">
        <v>93</v>
      </c>
      <c r="R22" s="32" t="str">
        <f>IF(Q22=D22,Jeremy!F21,"-")</f>
        <v>-</v>
      </c>
      <c r="S22" s="31" t="s">
        <v>92</v>
      </c>
      <c r="T22" s="32">
        <f>IF(S22=D22,Cecil!F21,"-")</f>
        <v>2</v>
      </c>
      <c r="U22" s="31" t="s">
        <v>93</v>
      </c>
      <c r="V22" s="32" t="str">
        <f>IF(U22=D22,Rick!F21,"-")</f>
        <v>-</v>
      </c>
      <c r="W22" s="31" t="s">
        <v>93</v>
      </c>
      <c r="X22" s="32" t="str">
        <f>IF(W22=D22,Walker!F21,"-")</f>
        <v>-</v>
      </c>
      <c r="Y22" s="31" t="s">
        <v>92</v>
      </c>
      <c r="Z22" s="32">
        <f>IF(Y22=D22,Marshall!F21,"-")</f>
        <v>20</v>
      </c>
      <c r="AA22" s="33" t="s">
        <v>93</v>
      </c>
      <c r="AB22" s="32" t="str">
        <f>IF(AA22=D22,Lesa!F21,"-")</f>
        <v>-</v>
      </c>
      <c r="AC22" s="31" t="s">
        <v>93</v>
      </c>
      <c r="AD22" s="32" t="str">
        <f>IF(AC22=D22,Tom!F21,"-")</f>
        <v>-</v>
      </c>
      <c r="AE22" s="31" t="s">
        <v>93</v>
      </c>
      <c r="AF22" s="32" t="str">
        <f>IF(AE22=D22,Bart!F21,"-")</f>
        <v>-</v>
      </c>
      <c r="AG22" s="33" t="s">
        <v>92</v>
      </c>
      <c r="AH22" s="32">
        <f>IF(AG22=D22,Max!F21,"-")</f>
        <v>5</v>
      </c>
      <c r="AI22" s="33" t="s">
        <v>93</v>
      </c>
      <c r="AJ22" s="32" t="str">
        <f>IF(AI22=D22,Bob!F21,"-")</f>
        <v>-</v>
      </c>
      <c r="AK22" s="33" t="s">
        <v>93</v>
      </c>
      <c r="AL22" s="32" t="str">
        <f>IF(AK22=D22,Ben!F21,"-")</f>
        <v>-</v>
      </c>
      <c r="AM22" s="31" t="s">
        <v>93</v>
      </c>
      <c r="AN22" s="32" t="str">
        <f>IF(AM22=D22,Chris!F21,"-")</f>
        <v>-</v>
      </c>
      <c r="AO22" s="33" t="s">
        <v>93</v>
      </c>
      <c r="AP22" s="32" t="str">
        <f>IF(AO22=D22,TJ!F21,"-")</f>
        <v>-</v>
      </c>
      <c r="AQ22" s="33" t="s">
        <v>93</v>
      </c>
      <c r="AR22" s="62" t="str">
        <f>IF(AQ22=D22,Trevor!F21,"-")</f>
        <v>-</v>
      </c>
      <c r="AS22" s="33" t="s">
        <v>93</v>
      </c>
      <c r="AT22" s="62" t="str">
        <f>IF(AS22=D22,Isaac!F21,"-")</f>
        <v>-</v>
      </c>
      <c r="AU22" s="33" t="s">
        <v>93</v>
      </c>
      <c r="AV22" s="62" t="str">
        <f>IF(AU22=D22,Rachel!F21,"-")</f>
        <v>-</v>
      </c>
    </row>
    <row r="23" spans="1:49" x14ac:dyDescent="0.35">
      <c r="A23" s="117"/>
      <c r="B23" s="83" t="str">
        <f>Tyson!C22</f>
        <v>Auburn</v>
      </c>
      <c r="C23" s="84" t="str">
        <f>Tyson!D22</f>
        <v>Purdue</v>
      </c>
      <c r="D23" s="30" t="s">
        <v>62</v>
      </c>
      <c r="E23" s="34" t="s">
        <v>62</v>
      </c>
      <c r="F23" s="35">
        <f>IF(E23=D23,Tyson!F22,"-")</f>
        <v>33</v>
      </c>
      <c r="G23" s="34" t="s">
        <v>62</v>
      </c>
      <c r="H23" s="63">
        <f>IF(G23=D23,Cody!F22,"-")</f>
        <v>9</v>
      </c>
      <c r="I23" s="29" t="s">
        <v>62</v>
      </c>
      <c r="J23" s="35">
        <f>IF(I23=D23,Jim!F22,"-")</f>
        <v>19</v>
      </c>
      <c r="K23" s="29" t="s">
        <v>35</v>
      </c>
      <c r="L23" s="35" t="str">
        <f>IF(K23=D23,Jerry!F22,"-")</f>
        <v>-</v>
      </c>
      <c r="M23" s="34" t="s">
        <v>62</v>
      </c>
      <c r="N23" s="35">
        <f>IF(M23=D23,Austin!F22,"-")</f>
        <v>28</v>
      </c>
      <c r="O23" s="29" t="s">
        <v>62</v>
      </c>
      <c r="P23" s="35">
        <f>IF(O23=D23,Alex!F22,"-")</f>
        <v>18</v>
      </c>
      <c r="Q23" s="34" t="s">
        <v>35</v>
      </c>
      <c r="R23" s="35" t="str">
        <f>IF(Q23=D23,Jeremy!F22,"-")</f>
        <v>-</v>
      </c>
      <c r="S23" s="34" t="s">
        <v>62</v>
      </c>
      <c r="T23" s="35">
        <f>IF(S23=D23,Cecil!F22,"-")</f>
        <v>40</v>
      </c>
      <c r="U23" s="34" t="s">
        <v>62</v>
      </c>
      <c r="V23" s="35">
        <f>IF(U23=D23,Rick!F22,"-")</f>
        <v>18</v>
      </c>
      <c r="W23" s="34" t="s">
        <v>62</v>
      </c>
      <c r="X23" s="35">
        <f>IF(W23=D23,Walker!F22,"-")</f>
        <v>16</v>
      </c>
      <c r="Y23" s="34" t="s">
        <v>62</v>
      </c>
      <c r="Z23" s="35">
        <f>IF(Y23=D23,Marshall!F22,"-")</f>
        <v>21</v>
      </c>
      <c r="AA23" s="29" t="s">
        <v>35</v>
      </c>
      <c r="AB23" s="35" t="str">
        <f>IF(AA23=D23,Lesa!F22,"-")</f>
        <v>-</v>
      </c>
      <c r="AC23" s="34" t="s">
        <v>62</v>
      </c>
      <c r="AD23" s="35">
        <f>IF(AC23=D23,Tom!F22,"-")</f>
        <v>13</v>
      </c>
      <c r="AE23" s="34" t="s">
        <v>62</v>
      </c>
      <c r="AF23" s="35">
        <f>IF(AE23=D23,Bart!F22,"-")</f>
        <v>18</v>
      </c>
      <c r="AG23" s="29" t="s">
        <v>62</v>
      </c>
      <c r="AH23" s="35">
        <f>IF(AG23=D23,Max!F22,"-")</f>
        <v>20</v>
      </c>
      <c r="AI23" s="29" t="s">
        <v>35</v>
      </c>
      <c r="AJ23" s="35" t="str">
        <f>IF(AI23=D23,Bob!F22,"-")</f>
        <v>-</v>
      </c>
      <c r="AK23" s="29" t="s">
        <v>62</v>
      </c>
      <c r="AL23" s="35">
        <f>IF(AK23=D23,Ben!F22,"-")</f>
        <v>35</v>
      </c>
      <c r="AM23" s="34" t="s">
        <v>62</v>
      </c>
      <c r="AN23" s="35">
        <f>IF(AM23=D23,Chris!F22,"-")</f>
        <v>22</v>
      </c>
      <c r="AO23" s="29" t="s">
        <v>62</v>
      </c>
      <c r="AP23" s="35">
        <f>IF(AO23=D23,TJ!F22,"-")</f>
        <v>28</v>
      </c>
      <c r="AQ23" s="29" t="s">
        <v>62</v>
      </c>
      <c r="AR23" s="63">
        <f>IF(AQ23=D23,Trevor!F22,"-")</f>
        <v>17</v>
      </c>
      <c r="AS23" s="29" t="s">
        <v>62</v>
      </c>
      <c r="AT23" s="63">
        <f>IF(AS23=D23,Isaac!F22,"-")</f>
        <v>32</v>
      </c>
      <c r="AU23" s="29" t="s">
        <v>62</v>
      </c>
      <c r="AV23" s="63">
        <f>IF(AU23=D23,Rachel!F22,"-")</f>
        <v>23</v>
      </c>
    </row>
    <row r="24" spans="1:49" x14ac:dyDescent="0.35">
      <c r="A24" s="117"/>
      <c r="B24" s="83" t="str">
        <f>Tyson!C23</f>
        <v>Syracuse</v>
      </c>
      <c r="C24" s="84" t="str">
        <f>Tyson!D23</f>
        <v>West Virginia</v>
      </c>
      <c r="D24" s="30" t="s">
        <v>94</v>
      </c>
      <c r="E24" s="31" t="s">
        <v>94</v>
      </c>
      <c r="F24" s="32">
        <f>IF(E24=D24,Tyson!F23,"-")</f>
        <v>19</v>
      </c>
      <c r="G24" s="31" t="s">
        <v>30</v>
      </c>
      <c r="H24" s="62" t="str">
        <f>IF(G24=D24,Cody!F23,"-")</f>
        <v>-</v>
      </c>
      <c r="I24" s="33" t="s">
        <v>94</v>
      </c>
      <c r="J24" s="32">
        <f>IF(I24=D24,Jim!F23,"-")</f>
        <v>22</v>
      </c>
      <c r="K24" s="33" t="s">
        <v>94</v>
      </c>
      <c r="L24" s="32">
        <f>IF(K24=D24,Jerry!F23,"-")</f>
        <v>14</v>
      </c>
      <c r="M24" s="31" t="s">
        <v>30</v>
      </c>
      <c r="N24" s="32" t="str">
        <f>IF(M24=D24,Austin!F23,"-")</f>
        <v>-</v>
      </c>
      <c r="O24" s="33" t="s">
        <v>94</v>
      </c>
      <c r="P24" s="32">
        <f>IF(O24=D24,Alex!F23,"-")</f>
        <v>9</v>
      </c>
      <c r="Q24" s="31" t="s">
        <v>30</v>
      </c>
      <c r="R24" s="32" t="str">
        <f>IF(Q24=D24,Jeremy!F23,"-")</f>
        <v>-</v>
      </c>
      <c r="S24" s="31" t="s">
        <v>94</v>
      </c>
      <c r="T24" s="32">
        <f>IF(S24=D24,Cecil!F23,"-")</f>
        <v>16</v>
      </c>
      <c r="U24" s="31" t="s">
        <v>94</v>
      </c>
      <c r="V24" s="32">
        <f>IF(U24=D24,Rick!F23,"-")</f>
        <v>5</v>
      </c>
      <c r="W24" s="31" t="s">
        <v>94</v>
      </c>
      <c r="X24" s="32">
        <f>IF(W24=D24,Walker!F23,"-")</f>
        <v>17</v>
      </c>
      <c r="Y24" s="31" t="s">
        <v>30</v>
      </c>
      <c r="Z24" s="32" t="str">
        <f>IF(Y24=D24,Marshall!F23,"-")</f>
        <v>-</v>
      </c>
      <c r="AA24" s="33" t="s">
        <v>94</v>
      </c>
      <c r="AB24" s="32">
        <f>IF(AA24=D24,Lesa!F23,"-")</f>
        <v>24</v>
      </c>
      <c r="AC24" s="31" t="s">
        <v>94</v>
      </c>
      <c r="AD24" s="32">
        <f>IF(AC24=D24,Tom!F23,"-")</f>
        <v>20</v>
      </c>
      <c r="AE24" s="31" t="s">
        <v>30</v>
      </c>
      <c r="AF24" s="32" t="str">
        <f>IF(AE24=D24,Bart!F23,"-")</f>
        <v>-</v>
      </c>
      <c r="AG24" s="33" t="s">
        <v>30</v>
      </c>
      <c r="AH24" s="32" t="str">
        <f>IF(AG24=D24,Max!F23,"-")</f>
        <v>-</v>
      </c>
      <c r="AI24" s="33" t="s">
        <v>30</v>
      </c>
      <c r="AJ24" s="32" t="str">
        <f>IF(AI24=D24,Bob!F23,"-")</f>
        <v>-</v>
      </c>
      <c r="AK24" s="33" t="s">
        <v>94</v>
      </c>
      <c r="AL24" s="32">
        <f>IF(AK24=D24,Ben!F23,"-")</f>
        <v>7</v>
      </c>
      <c r="AM24" s="31" t="s">
        <v>30</v>
      </c>
      <c r="AN24" s="32" t="str">
        <f>IF(AM24=D24,Chris!F23,"-")</f>
        <v>-</v>
      </c>
      <c r="AO24" s="33" t="s">
        <v>30</v>
      </c>
      <c r="AP24" s="32" t="str">
        <f>IF(AO24=D24,TJ!F23,"-")</f>
        <v>-</v>
      </c>
      <c r="AQ24" s="33" t="s">
        <v>30</v>
      </c>
      <c r="AR24" s="62" t="str">
        <f>IF(AQ24=D24,Trevor!F23,"-")</f>
        <v>-</v>
      </c>
      <c r="AS24" s="33" t="s">
        <v>30</v>
      </c>
      <c r="AT24" s="62" t="str">
        <f>IF(AS24=D24,Isaac!F23,"-")</f>
        <v>-</v>
      </c>
      <c r="AU24" s="33" t="s">
        <v>30</v>
      </c>
      <c r="AV24" s="62" t="str">
        <f>IF(AU24=D24,Rachel!F23,"-")</f>
        <v>-</v>
      </c>
    </row>
    <row r="25" spans="1:49" x14ac:dyDescent="0.35">
      <c r="A25" s="117"/>
      <c r="B25" s="83" t="str">
        <f>Tyson!C24</f>
        <v>Iowa State</v>
      </c>
      <c r="C25" s="84" t="str">
        <f>Tyson!D24</f>
        <v>Washington State</v>
      </c>
      <c r="D25" s="30" t="s">
        <v>42</v>
      </c>
      <c r="E25" s="34" t="s">
        <v>42</v>
      </c>
      <c r="F25" s="35">
        <f>IF(E25=D25,Tyson!F24,"-")</f>
        <v>34</v>
      </c>
      <c r="G25" s="34" t="s">
        <v>42</v>
      </c>
      <c r="H25" s="63">
        <f>IF(G25=D25,Cody!F24,"-")</f>
        <v>2</v>
      </c>
      <c r="I25" s="29" t="s">
        <v>42</v>
      </c>
      <c r="J25" s="35">
        <f>IF(I25=D25,Jim!F24,"-")</f>
        <v>25</v>
      </c>
      <c r="K25" s="29" t="s">
        <v>55</v>
      </c>
      <c r="L25" s="35" t="str">
        <f>IF(K25=D25,Jerry!F24,"-")</f>
        <v>-</v>
      </c>
      <c r="M25" s="34" t="s">
        <v>42</v>
      </c>
      <c r="N25" s="35">
        <f>IF(M25=D25,Austin!F24,"-")</f>
        <v>38</v>
      </c>
      <c r="O25" s="29" t="s">
        <v>42</v>
      </c>
      <c r="P25" s="35">
        <f>IF(O25=D25,Alex!F24,"-")</f>
        <v>24</v>
      </c>
      <c r="Q25" s="34" t="s">
        <v>42</v>
      </c>
      <c r="R25" s="35">
        <f>IF(Q25=D25,Jeremy!F24,"-")</f>
        <v>32</v>
      </c>
      <c r="S25" s="34" t="s">
        <v>42</v>
      </c>
      <c r="T25" s="35">
        <f>IF(S25=D25,Cecil!F24,"-")</f>
        <v>1</v>
      </c>
      <c r="U25" s="34" t="s">
        <v>42</v>
      </c>
      <c r="V25" s="35">
        <f>IF(U25=D25,Rick!F24,"-")</f>
        <v>19</v>
      </c>
      <c r="W25" s="34" t="s">
        <v>42</v>
      </c>
      <c r="X25" s="35">
        <f>IF(W25=D25,Walker!F24,"-")</f>
        <v>23</v>
      </c>
      <c r="Y25" s="34" t="s">
        <v>42</v>
      </c>
      <c r="Z25" s="35">
        <f>IF(Y25=D25,Marshall!F24,"-")</f>
        <v>23</v>
      </c>
      <c r="AA25" s="29" t="s">
        <v>55</v>
      </c>
      <c r="AB25" s="35" t="str">
        <f>IF(AA25=D25,Lesa!F24,"-")</f>
        <v>-</v>
      </c>
      <c r="AC25" s="34" t="s">
        <v>42</v>
      </c>
      <c r="AD25" s="35">
        <f>IF(AC25=D25,Tom!F24,"-")</f>
        <v>21</v>
      </c>
      <c r="AE25" s="34" t="s">
        <v>42</v>
      </c>
      <c r="AF25" s="35">
        <f>IF(AE25=D25,Bart!F24,"-")</f>
        <v>22</v>
      </c>
      <c r="AG25" s="29" t="s">
        <v>42</v>
      </c>
      <c r="AH25" s="35">
        <f>IF(AG25=D25,Max!F24,"-")</f>
        <v>23</v>
      </c>
      <c r="AI25" s="29" t="s">
        <v>42</v>
      </c>
      <c r="AJ25" s="35">
        <f>IF(AI25=D25,Bob!F24,"-")</f>
        <v>12</v>
      </c>
      <c r="AK25" s="29" t="s">
        <v>55</v>
      </c>
      <c r="AL25" s="35" t="str">
        <f>IF(AK25=D25,Ben!F24,"-")</f>
        <v>-</v>
      </c>
      <c r="AM25" s="34" t="s">
        <v>55</v>
      </c>
      <c r="AN25" s="35" t="str">
        <f>IF(AM25=D25,Chris!F24,"-")</f>
        <v>-</v>
      </c>
      <c r="AO25" s="29" t="s">
        <v>42</v>
      </c>
      <c r="AP25" s="35">
        <f>IF(AO25=D25,TJ!F24,"-")</f>
        <v>23</v>
      </c>
      <c r="AQ25" s="29" t="s">
        <v>42</v>
      </c>
      <c r="AR25" s="63">
        <f>IF(AQ25=D25,Trevor!F24,"-")</f>
        <v>1</v>
      </c>
      <c r="AS25" s="29" t="s">
        <v>42</v>
      </c>
      <c r="AT25" s="63">
        <f>IF(AS25=D25,Isaac!F24,"-")</f>
        <v>30</v>
      </c>
      <c r="AU25" s="29" t="s">
        <v>42</v>
      </c>
      <c r="AV25" s="63">
        <f>IF(AU25=D25,Rachel!F24,"-")</f>
        <v>25</v>
      </c>
    </row>
    <row r="26" spans="1:49" x14ac:dyDescent="0.35">
      <c r="A26" s="117"/>
      <c r="B26" s="83" t="str">
        <f>Tyson!C25</f>
        <v>South Carolina</v>
      </c>
      <c r="C26" s="84" t="str">
        <f>Tyson!D25</f>
        <v>Virginia</v>
      </c>
      <c r="D26" s="30" t="s">
        <v>38</v>
      </c>
      <c r="E26" s="31" t="s">
        <v>61</v>
      </c>
      <c r="F26" s="32" t="str">
        <f>IF(E26=D26,Tyson!F25,"-")</f>
        <v>-</v>
      </c>
      <c r="G26" s="31" t="s">
        <v>61</v>
      </c>
      <c r="H26" s="62" t="str">
        <f>IF(G26=D26,Cody!F25,"-")</f>
        <v>-</v>
      </c>
      <c r="I26" s="33" t="s">
        <v>61</v>
      </c>
      <c r="J26" s="32" t="str">
        <f>IF(I26=D26,Jim!F25,"-")</f>
        <v>-</v>
      </c>
      <c r="K26" s="33" t="s">
        <v>61</v>
      </c>
      <c r="L26" s="32" t="str">
        <f>IF(K26=D26,Jerry!F25,"-")</f>
        <v>-</v>
      </c>
      <c r="M26" s="31" t="s">
        <v>38</v>
      </c>
      <c r="N26" s="32">
        <f>IF(M26=D26,Austin!F25,"-")</f>
        <v>13</v>
      </c>
      <c r="O26" s="33" t="s">
        <v>61</v>
      </c>
      <c r="P26" s="32" t="str">
        <f>IF(O26=D26,Alex!F25,"-")</f>
        <v>-</v>
      </c>
      <c r="Q26" s="31" t="s">
        <v>61</v>
      </c>
      <c r="R26" s="32" t="str">
        <f>IF(Q26=D26,Jeremy!F25,"-")</f>
        <v>-</v>
      </c>
      <c r="S26" s="31" t="s">
        <v>38</v>
      </c>
      <c r="T26" s="32">
        <f>IF(S26=D26,Cecil!F25,"-")</f>
        <v>8</v>
      </c>
      <c r="U26" s="31" t="s">
        <v>61</v>
      </c>
      <c r="V26" s="32" t="str">
        <f>IF(U26=D26,Rick!F25,"-")</f>
        <v>-</v>
      </c>
      <c r="W26" s="31" t="s">
        <v>61</v>
      </c>
      <c r="X26" s="32" t="str">
        <f>IF(W26=D26,Walker!F25,"-")</f>
        <v>-</v>
      </c>
      <c r="Y26" s="31" t="s">
        <v>38</v>
      </c>
      <c r="Z26" s="32">
        <f>IF(Y26=D26,Marshall!F25,"-")</f>
        <v>24</v>
      </c>
      <c r="AA26" s="33" t="s">
        <v>61</v>
      </c>
      <c r="AB26" s="32" t="str">
        <f>IF(AA26=D26,Lesa!F25,"-")</f>
        <v>-</v>
      </c>
      <c r="AC26" s="31" t="s">
        <v>61</v>
      </c>
      <c r="AD26" s="32" t="str">
        <f>IF(AC26=D26,Tom!F25,"-")</f>
        <v>-</v>
      </c>
      <c r="AE26" s="31" t="s">
        <v>61</v>
      </c>
      <c r="AF26" s="32" t="str">
        <f>IF(AE26=D26,Bart!F25,"-")</f>
        <v>-</v>
      </c>
      <c r="AG26" s="33" t="s">
        <v>61</v>
      </c>
      <c r="AH26" s="32" t="str">
        <f>IF(AG26=D26,Max!F25,"-")</f>
        <v>-</v>
      </c>
      <c r="AI26" s="33" t="s">
        <v>61</v>
      </c>
      <c r="AJ26" s="32" t="str">
        <f>IF(AI26=D26,Bob!F25,"-")</f>
        <v>-</v>
      </c>
      <c r="AK26" s="33" t="s">
        <v>61</v>
      </c>
      <c r="AL26" s="32" t="str">
        <f>IF(AK26=D26,Ben!F25,"-")</f>
        <v>-</v>
      </c>
      <c r="AM26" s="31" t="s">
        <v>61</v>
      </c>
      <c r="AN26" s="32" t="str">
        <f>IF(AM26=D26,Chris!F25,"-")</f>
        <v>-</v>
      </c>
      <c r="AO26" s="33" t="s">
        <v>61</v>
      </c>
      <c r="AP26" s="32" t="str">
        <f>IF(AO26=D26,TJ!F25,"-")</f>
        <v>-</v>
      </c>
      <c r="AQ26" s="33" t="s">
        <v>61</v>
      </c>
      <c r="AR26" s="62" t="str">
        <f>IF(AQ26=D26,Trevor!F25,"-")</f>
        <v>-</v>
      </c>
      <c r="AS26" s="33" t="s">
        <v>61</v>
      </c>
      <c r="AT26" s="62" t="str">
        <f>IF(AS26=D26,Isaac!F25,"-")</f>
        <v>-</v>
      </c>
      <c r="AU26" s="33" t="s">
        <v>38</v>
      </c>
      <c r="AV26" s="62">
        <f>IF(AU26=D26,Rachel!F25,"-")</f>
        <v>39</v>
      </c>
    </row>
    <row r="27" spans="1:49" x14ac:dyDescent="0.35">
      <c r="A27" s="117"/>
      <c r="B27" s="83" t="str">
        <f>Tyson!C26</f>
        <v>Florida</v>
      </c>
      <c r="C27" s="84" t="str">
        <f>Tyson!D26</f>
        <v>Michigan</v>
      </c>
      <c r="D27" s="30" t="s">
        <v>95</v>
      </c>
      <c r="E27" s="34" t="s">
        <v>60</v>
      </c>
      <c r="F27" s="35" t="str">
        <f>IF(E27=D27,Tyson!F26,"-")</f>
        <v>-</v>
      </c>
      <c r="G27" s="34" t="s">
        <v>60</v>
      </c>
      <c r="H27" s="63" t="str">
        <f>IF(G27=D27,Cody!F26,"-")</f>
        <v>-</v>
      </c>
      <c r="I27" s="29" t="s">
        <v>60</v>
      </c>
      <c r="J27" s="35" t="str">
        <f>IF(I27=D27,Jim!F26,"-")</f>
        <v>-</v>
      </c>
      <c r="K27" s="29" t="s">
        <v>60</v>
      </c>
      <c r="L27" s="35" t="str">
        <f>IF(K27=D27,Jerry!F26,"-")</f>
        <v>-</v>
      </c>
      <c r="M27" s="34" t="s">
        <v>60</v>
      </c>
      <c r="N27" s="35" t="str">
        <f>IF(M27=D27,Austin!F26,"-")</f>
        <v>-</v>
      </c>
      <c r="O27" s="29" t="s">
        <v>60</v>
      </c>
      <c r="P27" s="35" t="str">
        <f>IF(O27=D27,Alex!F26,"-")</f>
        <v>-</v>
      </c>
      <c r="Q27" s="34" t="s">
        <v>60</v>
      </c>
      <c r="R27" s="35" t="str">
        <f>IF(Q27=D27,Jeremy!F26,"-")</f>
        <v>-</v>
      </c>
      <c r="S27" s="34" t="s">
        <v>60</v>
      </c>
      <c r="T27" s="35" t="str">
        <f>IF(S27=D27,Cecil!F26,"-")</f>
        <v>-</v>
      </c>
      <c r="U27" s="34" t="s">
        <v>60</v>
      </c>
      <c r="V27" s="35" t="str">
        <f>IF(U27=D27,Rick!F26,"-")</f>
        <v>-</v>
      </c>
      <c r="W27" s="34" t="s">
        <v>60</v>
      </c>
      <c r="X27" s="35" t="str">
        <f>IF(W27=D27,Walker!F26,"-")</f>
        <v>-</v>
      </c>
      <c r="Y27" s="34" t="s">
        <v>60</v>
      </c>
      <c r="Z27" s="35" t="str">
        <f>IF(Y27=D27,Marshall!F26,"-")</f>
        <v>-</v>
      </c>
      <c r="AA27" s="29" t="s">
        <v>60</v>
      </c>
      <c r="AB27" s="35" t="str">
        <f>IF(AA27=D27,Lesa!F26,"-")</f>
        <v>-</v>
      </c>
      <c r="AC27" s="34" t="s">
        <v>60</v>
      </c>
      <c r="AD27" s="35" t="str">
        <f>IF(AC27=D27,Tom!F26,"-")</f>
        <v>-</v>
      </c>
      <c r="AE27" s="34" t="s">
        <v>60</v>
      </c>
      <c r="AF27" s="35" t="str">
        <f>IF(AE27=D27,Bart!F26,"-")</f>
        <v>-</v>
      </c>
      <c r="AG27" s="29" t="s">
        <v>60</v>
      </c>
      <c r="AH27" s="35" t="str">
        <f>IF(AG27=D27,Max!F26,"-")</f>
        <v>-</v>
      </c>
      <c r="AI27" s="29" t="s">
        <v>60</v>
      </c>
      <c r="AJ27" s="35" t="str">
        <f>IF(AI27=D27,Bob!F26,"-")</f>
        <v>-</v>
      </c>
      <c r="AK27" s="29" t="s">
        <v>60</v>
      </c>
      <c r="AL27" s="35" t="str">
        <f>IF(AK27=D27,Ben!F26,"-")</f>
        <v>-</v>
      </c>
      <c r="AM27" s="34" t="s">
        <v>95</v>
      </c>
      <c r="AN27" s="35">
        <f>IF(AM27=D27,Chris!F26,"-")</f>
        <v>12</v>
      </c>
      <c r="AO27" s="29" t="s">
        <v>95</v>
      </c>
      <c r="AP27" s="35">
        <f>IF(AO27=D27,TJ!F26,"-")</f>
        <v>33</v>
      </c>
      <c r="AQ27" s="29" t="s">
        <v>60</v>
      </c>
      <c r="AR27" s="63" t="str">
        <f>IF(AQ27=D27,Trevor!F26,"-")</f>
        <v>-</v>
      </c>
      <c r="AS27" s="29" t="s">
        <v>60</v>
      </c>
      <c r="AT27" s="63" t="str">
        <f>IF(AS27=D27,Isaac!F26,"-")</f>
        <v>-</v>
      </c>
      <c r="AU27" s="29" t="s">
        <v>60</v>
      </c>
      <c r="AV27" s="63" t="str">
        <f>IF(AU27=D27,Rachel!F26,"-")</f>
        <v>-</v>
      </c>
    </row>
    <row r="28" spans="1:49" x14ac:dyDescent="0.35">
      <c r="A28" s="117"/>
      <c r="B28" s="85" t="str">
        <f>Tyson!C27</f>
        <v>Nevada</v>
      </c>
      <c r="C28" s="88" t="str">
        <f>Tyson!D27</f>
        <v>Arkansas State</v>
      </c>
      <c r="D28" s="52" t="s">
        <v>96</v>
      </c>
      <c r="E28" s="31" t="s">
        <v>96</v>
      </c>
      <c r="F28" s="62">
        <f>IF(E28=D28,Tyson!F27,"-")</f>
        <v>12</v>
      </c>
      <c r="G28" s="31" t="s">
        <v>15</v>
      </c>
      <c r="H28" s="62" t="str">
        <f>IF(G28=D28,Cody!F27,"-")</f>
        <v>-</v>
      </c>
      <c r="I28" s="33" t="s">
        <v>15</v>
      </c>
      <c r="J28" s="62" t="str">
        <f>IF(I28=D28,Jim!F27,"-")</f>
        <v>-</v>
      </c>
      <c r="K28" s="33" t="s">
        <v>15</v>
      </c>
      <c r="L28" s="62" t="str">
        <f>IF(K28=D28,Jerry!F27,"-")</f>
        <v>-</v>
      </c>
      <c r="M28" s="31" t="s">
        <v>96</v>
      </c>
      <c r="N28" s="62">
        <f>IF(M28=D28,Austin!F27,"-")</f>
        <v>2</v>
      </c>
      <c r="O28" s="33" t="s">
        <v>15</v>
      </c>
      <c r="P28" s="62" t="str">
        <f>IF(O28=D28,Alex!F27,"-")</f>
        <v>-</v>
      </c>
      <c r="Q28" s="31" t="s">
        <v>96</v>
      </c>
      <c r="R28" s="62">
        <f>IF(Q28=D28,Jeremy!F27,"-")</f>
        <v>11</v>
      </c>
      <c r="S28" s="31" t="s">
        <v>96</v>
      </c>
      <c r="T28" s="62">
        <f>IF(S28=D28,Cecil!F27,"-")</f>
        <v>17</v>
      </c>
      <c r="U28" s="31" t="s">
        <v>96</v>
      </c>
      <c r="V28" s="62">
        <f>IF(U28=D28,Rick!F27,"-")</f>
        <v>6</v>
      </c>
      <c r="W28" s="31" t="s">
        <v>15</v>
      </c>
      <c r="X28" s="62" t="str">
        <f>IF(W28=D28,Walker!F27,"-")</f>
        <v>-</v>
      </c>
      <c r="Y28" s="31" t="s">
        <v>15</v>
      </c>
      <c r="Z28" s="62" t="str">
        <f>IF(Y28=D28,Marshall!F27,"-")</f>
        <v>-</v>
      </c>
      <c r="AA28" s="33" t="s">
        <v>96</v>
      </c>
      <c r="AB28" s="62">
        <f>IF(AA28=D28,Lesa!F27,"-")</f>
        <v>13</v>
      </c>
      <c r="AC28" s="31" t="s">
        <v>96</v>
      </c>
      <c r="AD28" s="62">
        <f>IF(AC28=D28,Tom!F27,"-")</f>
        <v>3</v>
      </c>
      <c r="AE28" s="31" t="s">
        <v>15</v>
      </c>
      <c r="AF28" s="62" t="str">
        <f>IF(AE28=D28,Bart!F27,"-")</f>
        <v>-</v>
      </c>
      <c r="AG28" s="33" t="s">
        <v>96</v>
      </c>
      <c r="AH28" s="62">
        <f>IF(AG28=D28,Max!F27,"-")</f>
        <v>3</v>
      </c>
      <c r="AI28" s="33" t="s">
        <v>96</v>
      </c>
      <c r="AJ28" s="62">
        <f>IF(AI28=D28,Bob!F27,"-")</f>
        <v>7</v>
      </c>
      <c r="AK28" s="33" t="s">
        <v>15</v>
      </c>
      <c r="AL28" s="62" t="str">
        <f>IF(AK28=D28,Ben!F27,"-")</f>
        <v>-</v>
      </c>
      <c r="AM28" s="31" t="s">
        <v>15</v>
      </c>
      <c r="AN28" s="62" t="str">
        <f>IF(AM28=D28,Chris!F27,"-")</f>
        <v>-</v>
      </c>
      <c r="AO28" s="33" t="s">
        <v>96</v>
      </c>
      <c r="AP28" s="62">
        <f>IF(AO28=D28,TJ!F27,"-")</f>
        <v>24</v>
      </c>
      <c r="AQ28" s="33" t="s">
        <v>96</v>
      </c>
      <c r="AR28" s="62">
        <f>IF(AQ28=D28,Trevor!F27,"-")</f>
        <v>10</v>
      </c>
      <c r="AS28" s="33" t="s">
        <v>96</v>
      </c>
      <c r="AT28" s="62">
        <f>IF(AS28=D28,Isaac!F27,"-")</f>
        <v>16</v>
      </c>
      <c r="AU28" s="33" t="s">
        <v>15</v>
      </c>
      <c r="AV28" s="62" t="str">
        <f>IF(AU28=D28,Rachel!F27,"-")</f>
        <v>-</v>
      </c>
      <c r="AW28" t="s">
        <v>7</v>
      </c>
    </row>
    <row r="29" spans="1:49" ht="15" customHeight="1" x14ac:dyDescent="0.35">
      <c r="A29" s="117"/>
      <c r="B29" s="83" t="str">
        <f>Tyson!C28</f>
        <v>Clemson</v>
      </c>
      <c r="C29" s="84" t="str">
        <f>Tyson!D28</f>
        <v>Notre Dame</v>
      </c>
      <c r="D29" s="30" t="s">
        <v>68</v>
      </c>
      <c r="E29" s="34" t="s">
        <v>68</v>
      </c>
      <c r="F29" s="35">
        <f>IF(E29=D29,Tyson!F28,"-")</f>
        <v>25</v>
      </c>
      <c r="G29" s="34" t="s">
        <v>68</v>
      </c>
      <c r="H29" s="63">
        <f>IF(G29=D29,Cody!F28,"-")</f>
        <v>22</v>
      </c>
      <c r="I29" s="29" t="s">
        <v>68</v>
      </c>
      <c r="J29" s="35">
        <f>IF(I29=D29,Jim!F28,"-")</f>
        <v>40</v>
      </c>
      <c r="K29" s="29" t="s">
        <v>68</v>
      </c>
      <c r="L29" s="35">
        <f>IF(K29=D29,Jerry!F28,"-")</f>
        <v>37</v>
      </c>
      <c r="M29" s="34" t="s">
        <v>68</v>
      </c>
      <c r="N29" s="35">
        <f>IF(M29=D29,Austin!F28,"-")</f>
        <v>21</v>
      </c>
      <c r="O29" s="29" t="s">
        <v>68</v>
      </c>
      <c r="P29" s="35">
        <f>IF(O29=D29,Alex!F28,"-")</f>
        <v>37</v>
      </c>
      <c r="Q29" s="34" t="s">
        <v>68</v>
      </c>
      <c r="R29" s="35">
        <f>IF(Q29=D29,Jeremy!F28,"-")</f>
        <v>36</v>
      </c>
      <c r="S29" s="34" t="s">
        <v>68</v>
      </c>
      <c r="T29" s="35">
        <f>IF(S29=D29,Cecil!F28,"-")</f>
        <v>39</v>
      </c>
      <c r="U29" s="34" t="s">
        <v>68</v>
      </c>
      <c r="V29" s="35">
        <f>IF(U29=D29,Rick!F28,"-")</f>
        <v>32</v>
      </c>
      <c r="W29" s="34" t="s">
        <v>68</v>
      </c>
      <c r="X29" s="35">
        <f>IF(W29=D29,Walker!F28,"-")</f>
        <v>34</v>
      </c>
      <c r="Y29" s="34" t="s">
        <v>68</v>
      </c>
      <c r="Z29" s="35">
        <f>IF(Y29=D29,Marshall!F28,"-")</f>
        <v>27</v>
      </c>
      <c r="AA29" s="29" t="s">
        <v>68</v>
      </c>
      <c r="AB29" s="35">
        <f>IF(AA29=D29,Lesa!F28,"-")</f>
        <v>37</v>
      </c>
      <c r="AC29" s="34" t="s">
        <v>68</v>
      </c>
      <c r="AD29" s="35">
        <f>IF(AC29=D29,Tom!F28,"-")</f>
        <v>25</v>
      </c>
      <c r="AE29" s="34" t="s">
        <v>68</v>
      </c>
      <c r="AF29" s="35">
        <f>IF(AE29=D29,Bart!F28,"-")</f>
        <v>38</v>
      </c>
      <c r="AG29" s="29" t="s">
        <v>68</v>
      </c>
      <c r="AH29" s="35">
        <f>IF(AG29=D29,Max!F28,"-")</f>
        <v>38</v>
      </c>
      <c r="AI29" s="29" t="s">
        <v>68</v>
      </c>
      <c r="AJ29" s="35">
        <f>IF(AI29=D29,Bob!F28,"-")</f>
        <v>37</v>
      </c>
      <c r="AK29" s="29" t="s">
        <v>68</v>
      </c>
      <c r="AL29" s="35">
        <f>IF(AK29=D29,Ben!F28,"-")</f>
        <v>23</v>
      </c>
      <c r="AM29" s="34" t="s">
        <v>68</v>
      </c>
      <c r="AN29" s="35">
        <f>IF(AM29=D29,Chris!F28,"-")</f>
        <v>38</v>
      </c>
      <c r="AO29" s="29" t="s">
        <v>68</v>
      </c>
      <c r="AP29" s="35">
        <f>IF(AO29=D29,TJ!F28,"-")</f>
        <v>40</v>
      </c>
      <c r="AQ29" s="29" t="s">
        <v>64</v>
      </c>
      <c r="AR29" s="63" t="str">
        <f>IF(AQ29=D29,Trevor!F28,"-")</f>
        <v>-</v>
      </c>
      <c r="AS29" s="29" t="s">
        <v>68</v>
      </c>
      <c r="AT29" s="63">
        <f>IF(AS29=D29,Isaac!F28,"-")</f>
        <v>38</v>
      </c>
      <c r="AU29" s="29" t="s">
        <v>68</v>
      </c>
      <c r="AV29" s="63">
        <f>IF(AU29=D29,Rachel!F28,"-")</f>
        <v>6</v>
      </c>
    </row>
    <row r="30" spans="1:49" ht="15" thickBot="1" x14ac:dyDescent="0.4">
      <c r="A30" s="118"/>
      <c r="B30" s="86" t="str">
        <f>Tyson!C29</f>
        <v>Alabama</v>
      </c>
      <c r="C30" s="87" t="str">
        <f>Tyson!D29</f>
        <v>Oklahoma</v>
      </c>
      <c r="D30" s="51" t="s">
        <v>69</v>
      </c>
      <c r="E30" s="38" t="s">
        <v>69</v>
      </c>
      <c r="F30" s="64">
        <f>IF(E30=D30,Tyson!F29,"-")</f>
        <v>36</v>
      </c>
      <c r="G30" s="38" t="s">
        <v>69</v>
      </c>
      <c r="H30" s="64">
        <f>IF(G30=D30,Cody!F29,"-")</f>
        <v>40</v>
      </c>
      <c r="I30" s="40" t="s">
        <v>69</v>
      </c>
      <c r="J30" s="64">
        <f>IF(I30=D30,Jim!F29,"-")</f>
        <v>39</v>
      </c>
      <c r="K30" s="40" t="s">
        <v>69</v>
      </c>
      <c r="L30" s="64">
        <f>IF(K30=D30,Jerry!F29,"-")</f>
        <v>39</v>
      </c>
      <c r="M30" s="38" t="s">
        <v>69</v>
      </c>
      <c r="N30" s="64">
        <f>IF(M30=D30,Austin!F29,"-")</f>
        <v>39</v>
      </c>
      <c r="O30" s="40" t="s">
        <v>69</v>
      </c>
      <c r="P30" s="64">
        <f>IF(O30=D30,Alex!F29,"-")</f>
        <v>39</v>
      </c>
      <c r="Q30" s="38" t="s">
        <v>66</v>
      </c>
      <c r="R30" s="64" t="str">
        <f>IF(Q30=D30,Jeremy!F29,"-")</f>
        <v>-</v>
      </c>
      <c r="S30" s="38" t="s">
        <v>69</v>
      </c>
      <c r="T30" s="64">
        <f>IF(S30=D30,Cecil!F29,"-")</f>
        <v>38</v>
      </c>
      <c r="U30" s="38" t="s">
        <v>69</v>
      </c>
      <c r="V30" s="64">
        <f>IF(U30=D30,Rick!F29,"-")</f>
        <v>40</v>
      </c>
      <c r="W30" s="38" t="s">
        <v>69</v>
      </c>
      <c r="X30" s="64">
        <f>IF(W30=D30,Walker!F29,"-")</f>
        <v>39</v>
      </c>
      <c r="Y30" s="38" t="s">
        <v>69</v>
      </c>
      <c r="Z30" s="64">
        <f>IF(Y30=D30,Marshall!F29,"-")</f>
        <v>28</v>
      </c>
      <c r="AA30" s="40" t="s">
        <v>69</v>
      </c>
      <c r="AB30" s="64">
        <f>IF(AA30=D30,Lesa!F29,"-")</f>
        <v>32</v>
      </c>
      <c r="AC30" s="38" t="s">
        <v>69</v>
      </c>
      <c r="AD30" s="64">
        <f>IF(AC30=D30,Tom!F29,"-")</f>
        <v>39</v>
      </c>
      <c r="AE30" s="38" t="s">
        <v>69</v>
      </c>
      <c r="AF30" s="64">
        <f>IF(AE30=D30,Bart!F29,"-")</f>
        <v>39</v>
      </c>
      <c r="AG30" s="40" t="s">
        <v>69</v>
      </c>
      <c r="AH30" s="64">
        <f>IF(AG30=D30,Max!F29,"-")</f>
        <v>39</v>
      </c>
      <c r="AI30" s="40" t="s">
        <v>69</v>
      </c>
      <c r="AJ30" s="64">
        <f>IF(AI30=D30,Bob!F29,"-")</f>
        <v>38</v>
      </c>
      <c r="AK30" s="40" t="s">
        <v>69</v>
      </c>
      <c r="AL30" s="64">
        <f>IF(AK30=D30,Ben!F29,"-")</f>
        <v>36</v>
      </c>
      <c r="AM30" s="38" t="s">
        <v>66</v>
      </c>
      <c r="AN30" s="64" t="str">
        <f>IF(AM30=D30,Chris!F29,"-")</f>
        <v>-</v>
      </c>
      <c r="AO30" s="40" t="s">
        <v>69</v>
      </c>
      <c r="AP30" s="64">
        <f>IF(AO30=D30,TJ!F29,"-")</f>
        <v>39</v>
      </c>
      <c r="AQ30" s="40" t="s">
        <v>69</v>
      </c>
      <c r="AR30" s="64">
        <f>IF(AQ30=D30,Trevor!F29,"-")</f>
        <v>38</v>
      </c>
      <c r="AS30" s="40" t="s">
        <v>69</v>
      </c>
      <c r="AT30" s="64">
        <f>IF(AS30=D30,Isaac!F29,"-")</f>
        <v>40</v>
      </c>
      <c r="AU30" s="40" t="s">
        <v>69</v>
      </c>
      <c r="AV30" s="64">
        <f>IF(AU30=D30,Rachel!F29,"-")</f>
        <v>5</v>
      </c>
    </row>
    <row r="31" spans="1:49" ht="14.5" customHeight="1" x14ac:dyDescent="0.35">
      <c r="A31" s="119" t="s">
        <v>9</v>
      </c>
      <c r="B31" s="83" t="str">
        <f>Tyson!C30</f>
        <v>Virginia Tech</v>
      </c>
      <c r="C31" s="84" t="str">
        <f>Tyson!D30</f>
        <v>Cincinnati</v>
      </c>
      <c r="D31" s="30" t="s">
        <v>97</v>
      </c>
      <c r="E31" s="34" t="s">
        <v>97</v>
      </c>
      <c r="F31" s="35">
        <f>IF(E31=D31,Tyson!F30,"-")</f>
        <v>26</v>
      </c>
      <c r="G31" s="34" t="s">
        <v>97</v>
      </c>
      <c r="H31" s="63">
        <f>IF(G31=D31,Cody!F30,"-")</f>
        <v>29</v>
      </c>
      <c r="I31" s="29" t="s">
        <v>97</v>
      </c>
      <c r="J31" s="35">
        <f>IF(I31=D31,Jim!F30,"-")</f>
        <v>35</v>
      </c>
      <c r="K31" s="29" t="s">
        <v>40</v>
      </c>
      <c r="L31" s="35" t="str">
        <f>IF(K31=D31,Jerry!F30,"-")</f>
        <v>-</v>
      </c>
      <c r="M31" s="34" t="s">
        <v>97</v>
      </c>
      <c r="N31" s="35">
        <f>IF(M31=D31,Austin!F30,"-")</f>
        <v>27</v>
      </c>
      <c r="O31" s="29" t="s">
        <v>97</v>
      </c>
      <c r="P31" s="35">
        <f>IF(O31=D31,Alex!F30,"-")</f>
        <v>23</v>
      </c>
      <c r="Q31" s="34" t="s">
        <v>97</v>
      </c>
      <c r="R31" s="35">
        <f>IF(Q31=D31,Jeremy!F30,"-")</f>
        <v>17</v>
      </c>
      <c r="S31" s="34" t="s">
        <v>40</v>
      </c>
      <c r="T31" s="35" t="str">
        <f>IF(S31=D31,Cecil!F30,"-")</f>
        <v>-</v>
      </c>
      <c r="U31" s="34" t="s">
        <v>97</v>
      </c>
      <c r="V31" s="35">
        <f>IF(U31=D31,Rick!F30,"-")</f>
        <v>26</v>
      </c>
      <c r="W31" s="34" t="s">
        <v>97</v>
      </c>
      <c r="X31" s="35">
        <f>IF(W31=D31,Walker!F30,"-")</f>
        <v>29</v>
      </c>
      <c r="Y31" s="34" t="s">
        <v>97</v>
      </c>
      <c r="Z31" s="35">
        <f>IF(Y31=D31,Marshall!F30,"-")</f>
        <v>29</v>
      </c>
      <c r="AA31" s="29" t="s">
        <v>97</v>
      </c>
      <c r="AB31" s="35">
        <f>IF(AA31=D31,Lesa!F30,"-")</f>
        <v>7</v>
      </c>
      <c r="AC31" s="34" t="s">
        <v>40</v>
      </c>
      <c r="AD31" s="35" t="str">
        <f>IF(AC31=D31,Tom!F30,"-")</f>
        <v>-</v>
      </c>
      <c r="AE31" s="34" t="s">
        <v>97</v>
      </c>
      <c r="AF31" s="35">
        <f>IF(AE31=D31,Bart!F30,"-")</f>
        <v>27</v>
      </c>
      <c r="AG31" s="29" t="s">
        <v>97</v>
      </c>
      <c r="AH31" s="35">
        <f>IF(AG31=D31,Max!F30,"-")</f>
        <v>29</v>
      </c>
      <c r="AI31" s="29" t="s">
        <v>97</v>
      </c>
      <c r="AJ31" s="35">
        <f>IF(AI31=D31,Bob!F30,"-")</f>
        <v>9</v>
      </c>
      <c r="AK31" s="29" t="s">
        <v>40</v>
      </c>
      <c r="AL31" s="35" t="str">
        <f>IF(AK31=D31,Ben!F30,"-")</f>
        <v>-</v>
      </c>
      <c r="AM31" s="34" t="s">
        <v>97</v>
      </c>
      <c r="AN31" s="35">
        <f>IF(AM31=D31,Chris!F30,"-")</f>
        <v>18</v>
      </c>
      <c r="AO31" s="29" t="s">
        <v>97</v>
      </c>
      <c r="AP31" s="35">
        <f>IF(AO31=D31,TJ!F30,"-")</f>
        <v>21</v>
      </c>
      <c r="AQ31" s="29" t="s">
        <v>97</v>
      </c>
      <c r="AR31" s="63">
        <f>IF(AQ31=D31,Trevor!F30,"-")</f>
        <v>2</v>
      </c>
      <c r="AS31" s="29" t="s">
        <v>40</v>
      </c>
      <c r="AT31" s="63" t="str">
        <f>IF(AS31=D31,Isaac!F30,"-")</f>
        <v>-</v>
      </c>
      <c r="AU31" s="29" t="s">
        <v>97</v>
      </c>
      <c r="AV31" s="63">
        <f>IF(AU31=D31,Rachel!F30,"-")</f>
        <v>24</v>
      </c>
    </row>
    <row r="32" spans="1:49" x14ac:dyDescent="0.35">
      <c r="A32" s="117"/>
      <c r="B32" s="83" t="str">
        <f>Tyson!C31</f>
        <v>Stanford</v>
      </c>
      <c r="C32" s="84" t="str">
        <f>Tyson!D31</f>
        <v>Pittsburgh</v>
      </c>
      <c r="D32" s="30" t="s">
        <v>43</v>
      </c>
      <c r="E32" s="31" t="s">
        <v>43</v>
      </c>
      <c r="F32" s="32">
        <f>IF(E32=D32,Tyson!F31,"-")</f>
        <v>35</v>
      </c>
      <c r="G32" s="31" t="s">
        <v>43</v>
      </c>
      <c r="H32" s="62">
        <f>IF(G32=D32,Cody!F31,"-")</f>
        <v>31</v>
      </c>
      <c r="I32" s="33" t="s">
        <v>98</v>
      </c>
      <c r="J32" s="32" t="str">
        <f>IF(I32=D32,Jim!F31,"-")</f>
        <v>-</v>
      </c>
      <c r="K32" s="33" t="s">
        <v>43</v>
      </c>
      <c r="L32" s="32">
        <f>IF(K32=D32,Jerry!F31,"-")</f>
        <v>33</v>
      </c>
      <c r="M32" s="31" t="s">
        <v>43</v>
      </c>
      <c r="N32" s="32">
        <f>IF(M32=D32,Austin!F31,"-")</f>
        <v>14</v>
      </c>
      <c r="O32" s="33" t="s">
        <v>43</v>
      </c>
      <c r="P32" s="32">
        <f>IF(O32=D32,Alex!F31,"-")</f>
        <v>27</v>
      </c>
      <c r="Q32" s="31" t="s">
        <v>43</v>
      </c>
      <c r="R32" s="32">
        <f>IF(Q32=D32,Jeremy!F31,"-")</f>
        <v>23</v>
      </c>
      <c r="S32" s="31" t="s">
        <v>43</v>
      </c>
      <c r="T32" s="32">
        <f>IF(S32=D32,Cecil!F31,"-")</f>
        <v>36</v>
      </c>
      <c r="U32" s="31" t="s">
        <v>43</v>
      </c>
      <c r="V32" s="32">
        <f>IF(U32=D32,Rick!F31,"-")</f>
        <v>24</v>
      </c>
      <c r="W32" s="31" t="s">
        <v>43</v>
      </c>
      <c r="X32" s="32">
        <f>IF(W32=D32,Walker!F31,"-")</f>
        <v>33</v>
      </c>
      <c r="Y32" s="31" t="s">
        <v>98</v>
      </c>
      <c r="Z32" s="32" t="str">
        <f>IF(Y32=D32,Marshall!F31,"-")</f>
        <v>-</v>
      </c>
      <c r="AA32" s="33" t="s">
        <v>43</v>
      </c>
      <c r="AB32" s="32">
        <f>IF(AA32=D32,Lesa!F31,"-")</f>
        <v>20</v>
      </c>
      <c r="AC32" s="31" t="s">
        <v>43</v>
      </c>
      <c r="AD32" s="32">
        <f>IF(AC32=D32,Tom!F31,"-")</f>
        <v>30</v>
      </c>
      <c r="AE32" s="31" t="s">
        <v>43</v>
      </c>
      <c r="AF32" s="32">
        <f>IF(AE32=D32,Bart!F31,"-")</f>
        <v>35</v>
      </c>
      <c r="AG32" s="33" t="s">
        <v>43</v>
      </c>
      <c r="AH32" s="32">
        <f>IF(AG32=D32,Max!F31,"-")</f>
        <v>27</v>
      </c>
      <c r="AI32" s="33" t="s">
        <v>43</v>
      </c>
      <c r="AJ32" s="32">
        <f>IF(AI32=D32,Bob!F31,"-")</f>
        <v>34</v>
      </c>
      <c r="AK32" s="33" t="s">
        <v>43</v>
      </c>
      <c r="AL32" s="32">
        <f>IF(AK32=D32,Ben!F31,"-")</f>
        <v>22</v>
      </c>
      <c r="AM32" s="31" t="s">
        <v>43</v>
      </c>
      <c r="AN32" s="32">
        <f>IF(AM32=D32,Chris!F31,"-")</f>
        <v>20</v>
      </c>
      <c r="AO32" s="33" t="s">
        <v>43</v>
      </c>
      <c r="AP32" s="32">
        <f>IF(AO32=D32,TJ!F31,"-")</f>
        <v>12</v>
      </c>
      <c r="AQ32" s="33" t="s">
        <v>43</v>
      </c>
      <c r="AR32" s="62">
        <f>IF(AQ32=D32,Trevor!F31,"-")</f>
        <v>22</v>
      </c>
      <c r="AS32" s="33" t="s">
        <v>43</v>
      </c>
      <c r="AT32" s="62">
        <f>IF(AS32=D32,Isaac!F31,"-")</f>
        <v>33</v>
      </c>
      <c r="AU32" s="33" t="s">
        <v>98</v>
      </c>
      <c r="AV32" s="62" t="str">
        <f>IF(AU32=D32,Rachel!F31,"-")</f>
        <v>-</v>
      </c>
    </row>
    <row r="33" spans="1:48" x14ac:dyDescent="0.35">
      <c r="A33" s="117"/>
      <c r="B33" s="83" t="str">
        <f>Tyson!C32</f>
        <v>Michigan State</v>
      </c>
      <c r="C33" s="84" t="str">
        <f>Tyson!D32</f>
        <v>Oregon</v>
      </c>
      <c r="D33" s="30" t="s">
        <v>13</v>
      </c>
      <c r="E33" s="34" t="s">
        <v>13</v>
      </c>
      <c r="F33" s="35">
        <f>IF(E33=D33,Tyson!F32,"-")</f>
        <v>31</v>
      </c>
      <c r="G33" s="34" t="s">
        <v>13</v>
      </c>
      <c r="H33" s="63">
        <f>IF(G33=D33,Cody!F32,"-")</f>
        <v>1</v>
      </c>
      <c r="I33" s="29" t="s">
        <v>41</v>
      </c>
      <c r="J33" s="35" t="str">
        <f>IF(I33=D33,Jim!F32,"-")</f>
        <v>-</v>
      </c>
      <c r="K33" s="29" t="s">
        <v>13</v>
      </c>
      <c r="L33" s="35">
        <f>IF(K33=D33,Jerry!F32,"-")</f>
        <v>28</v>
      </c>
      <c r="M33" s="34" t="s">
        <v>13</v>
      </c>
      <c r="N33" s="35">
        <f>IF(M33=D33,Austin!F32,"-")</f>
        <v>26</v>
      </c>
      <c r="O33" s="29" t="s">
        <v>13</v>
      </c>
      <c r="P33" s="35">
        <f>IF(O33=D33,Alex!F32,"-")</f>
        <v>34</v>
      </c>
      <c r="Q33" s="34" t="s">
        <v>13</v>
      </c>
      <c r="R33" s="35">
        <f>IF(Q33=D33,Jeremy!F32,"-")</f>
        <v>28</v>
      </c>
      <c r="S33" s="34" t="s">
        <v>13</v>
      </c>
      <c r="T33" s="35">
        <f>IF(S33=D33,Cecil!F32,"-")</f>
        <v>9</v>
      </c>
      <c r="U33" s="34" t="s">
        <v>13</v>
      </c>
      <c r="V33" s="35">
        <f>IF(U33=D33,Rick!F32,"-")</f>
        <v>22</v>
      </c>
      <c r="W33" s="34" t="s">
        <v>41</v>
      </c>
      <c r="X33" s="35" t="str">
        <f>IF(W33=D33,Walker!F32,"-")</f>
        <v>-</v>
      </c>
      <c r="Y33" s="34" t="s">
        <v>41</v>
      </c>
      <c r="Z33" s="35" t="str">
        <f>IF(Y33=D33,Marshall!F32,"-")</f>
        <v>-</v>
      </c>
      <c r="AA33" s="29" t="s">
        <v>41</v>
      </c>
      <c r="AB33" s="35" t="str">
        <f>IF(AA33=D33,Lesa!F32,"-")</f>
        <v>-</v>
      </c>
      <c r="AC33" s="34" t="s">
        <v>13</v>
      </c>
      <c r="AD33" s="35">
        <f>IF(AC33=D33,Tom!F32,"-")</f>
        <v>19</v>
      </c>
      <c r="AE33" s="34" t="s">
        <v>13</v>
      </c>
      <c r="AF33" s="35">
        <f>IF(AE33=D33,Bart!F32,"-")</f>
        <v>23</v>
      </c>
      <c r="AG33" s="29" t="s">
        <v>13</v>
      </c>
      <c r="AH33" s="35">
        <f>IF(AG33=D33,Max!F32,"-")</f>
        <v>17</v>
      </c>
      <c r="AI33" s="29" t="s">
        <v>41</v>
      </c>
      <c r="AJ33" s="35" t="str">
        <f>IF(AI33=D33,Bob!F32,"-")</f>
        <v>-</v>
      </c>
      <c r="AK33" s="29" t="s">
        <v>41</v>
      </c>
      <c r="AL33" s="35" t="str">
        <f>IF(AK33=D33,Ben!F32,"-")</f>
        <v>-</v>
      </c>
      <c r="AM33" s="34" t="s">
        <v>13</v>
      </c>
      <c r="AN33" s="35">
        <f>IF(AM33=D33,Chris!F32,"-")</f>
        <v>31</v>
      </c>
      <c r="AO33" s="29" t="s">
        <v>41</v>
      </c>
      <c r="AP33" s="35" t="str">
        <f>IF(AO33=D33,TJ!F32,"-")</f>
        <v>-</v>
      </c>
      <c r="AQ33" s="29" t="s">
        <v>13</v>
      </c>
      <c r="AR33" s="63">
        <f>IF(AQ33=D33,Trevor!F32,"-")</f>
        <v>13</v>
      </c>
      <c r="AS33" s="29" t="s">
        <v>41</v>
      </c>
      <c r="AT33" s="63" t="str">
        <f>IF(AS33=D33,Isaac!F32,"-")</f>
        <v>-</v>
      </c>
      <c r="AU33" s="29" t="s">
        <v>13</v>
      </c>
      <c r="AV33" s="63">
        <f>IF(AU33=D33,Rachel!F32,"-")</f>
        <v>19</v>
      </c>
    </row>
    <row r="34" spans="1:48" x14ac:dyDescent="0.35">
      <c r="A34" s="117"/>
      <c r="B34" s="83" t="str">
        <f>Tyson!C33</f>
        <v>Oklahoma State</v>
      </c>
      <c r="C34" s="84" t="str">
        <f>Tyson!D33</f>
        <v>Missouri</v>
      </c>
      <c r="D34" s="30" t="s">
        <v>39</v>
      </c>
      <c r="E34" s="31" t="s">
        <v>37</v>
      </c>
      <c r="F34" s="32" t="str">
        <f>IF(E34=D34,Tyson!F33,"-")</f>
        <v>-</v>
      </c>
      <c r="G34" s="31" t="s">
        <v>37</v>
      </c>
      <c r="H34" s="62" t="str">
        <f>IF(G34=D34,Cody!F33,"-")</f>
        <v>-</v>
      </c>
      <c r="I34" s="33" t="s">
        <v>37</v>
      </c>
      <c r="J34" s="32" t="str">
        <f>IF(I34=D34,Jim!F33,"-")</f>
        <v>-</v>
      </c>
      <c r="K34" s="33" t="s">
        <v>37</v>
      </c>
      <c r="L34" s="32" t="str">
        <f>IF(K34=D34,Jerry!F33,"-")</f>
        <v>-</v>
      </c>
      <c r="M34" s="31" t="s">
        <v>39</v>
      </c>
      <c r="N34" s="32">
        <f>IF(M34=D34,Austin!F33,"-")</f>
        <v>3</v>
      </c>
      <c r="O34" s="33" t="s">
        <v>37</v>
      </c>
      <c r="P34" s="32" t="str">
        <f>IF(O34=D34,Alex!F33,"-")</f>
        <v>-</v>
      </c>
      <c r="Q34" s="31" t="s">
        <v>37</v>
      </c>
      <c r="R34" s="32" t="str">
        <f>IF(Q34=D34,Jeremy!F33,"-")</f>
        <v>-</v>
      </c>
      <c r="S34" s="31" t="s">
        <v>37</v>
      </c>
      <c r="T34" s="32" t="str">
        <f>IF(S34=D34,Cecil!F33,"-")</f>
        <v>-</v>
      </c>
      <c r="U34" s="31" t="s">
        <v>37</v>
      </c>
      <c r="V34" s="32" t="str">
        <f>IF(U34=D34,Rick!F33,"-")</f>
        <v>-</v>
      </c>
      <c r="W34" s="31" t="s">
        <v>37</v>
      </c>
      <c r="X34" s="32" t="str">
        <f>IF(W34=D34,Walker!F33,"-")</f>
        <v>-</v>
      </c>
      <c r="Y34" s="31" t="s">
        <v>37</v>
      </c>
      <c r="Z34" s="32" t="str">
        <f>IF(Y34=D34,Marshall!F33,"-")</f>
        <v>-</v>
      </c>
      <c r="AA34" s="33" t="s">
        <v>37</v>
      </c>
      <c r="AB34" s="32" t="str">
        <f>IF(AA34=D34,Lesa!F33,"-")</f>
        <v>-</v>
      </c>
      <c r="AC34" s="31" t="s">
        <v>37</v>
      </c>
      <c r="AD34" s="32" t="str">
        <f>IF(AC34=D34,Tom!F33,"-")</f>
        <v>-</v>
      </c>
      <c r="AE34" s="31" t="s">
        <v>37</v>
      </c>
      <c r="AF34" s="32" t="str">
        <f>IF(AE34=D34,Bart!F33,"-")</f>
        <v>-</v>
      </c>
      <c r="AG34" s="33" t="s">
        <v>37</v>
      </c>
      <c r="AH34" s="32" t="str">
        <f>IF(AG34=D34,Max!F33,"-")</f>
        <v>-</v>
      </c>
      <c r="AI34" s="33" t="s">
        <v>37</v>
      </c>
      <c r="AJ34" s="32" t="str">
        <f>IF(AI34=D34,Bob!F33,"-")</f>
        <v>-</v>
      </c>
      <c r="AK34" s="33" t="s">
        <v>37</v>
      </c>
      <c r="AL34" s="32" t="str">
        <f>IF(AK34=D34,Ben!F33,"-")</f>
        <v>-</v>
      </c>
      <c r="AM34" s="31" t="s">
        <v>39</v>
      </c>
      <c r="AN34" s="32">
        <f>IF(AM34=D34,Chris!F33,"-")</f>
        <v>24</v>
      </c>
      <c r="AO34" s="33" t="s">
        <v>37</v>
      </c>
      <c r="AP34" s="32" t="str">
        <f>IF(AO34=D34,TJ!F33,"-")</f>
        <v>-</v>
      </c>
      <c r="AQ34" s="33" t="s">
        <v>37</v>
      </c>
      <c r="AR34" s="62" t="str">
        <f>IF(AQ34=D34,Trevor!F33,"-")</f>
        <v>-</v>
      </c>
      <c r="AS34" s="33" t="s">
        <v>37</v>
      </c>
      <c r="AT34" s="62" t="str">
        <f>IF(AS34=D34,Isaac!F33,"-")</f>
        <v>-</v>
      </c>
      <c r="AU34" s="33" t="s">
        <v>39</v>
      </c>
      <c r="AV34" s="62">
        <f>IF(AU34=D34,Rachel!F33,"-")</f>
        <v>40</v>
      </c>
    </row>
    <row r="35" spans="1:48" x14ac:dyDescent="0.35">
      <c r="A35" s="117"/>
      <c r="B35" s="83" t="str">
        <f>Tyson!C34</f>
        <v>Northwestern</v>
      </c>
      <c r="C35" s="84" t="str">
        <f>Tyson!D34</f>
        <v>Utah</v>
      </c>
      <c r="D35" s="30" t="s">
        <v>50</v>
      </c>
      <c r="E35" s="34" t="s">
        <v>29</v>
      </c>
      <c r="F35" s="35" t="str">
        <f>IF(E35=D35,Tyson!F34,"-")</f>
        <v>-</v>
      </c>
      <c r="G35" s="34" t="s">
        <v>29</v>
      </c>
      <c r="H35" s="63" t="str">
        <f>IF(G35=D35,Cody!F34,"-")</f>
        <v>-</v>
      </c>
      <c r="I35" s="29" t="s">
        <v>50</v>
      </c>
      <c r="J35" s="35">
        <f>IF(I35=D35,Jim!F34,"-")</f>
        <v>14</v>
      </c>
      <c r="K35" s="29" t="s">
        <v>29</v>
      </c>
      <c r="L35" s="35" t="str">
        <f>IF(K35=D35,Jerry!F34,"-")</f>
        <v>-</v>
      </c>
      <c r="M35" s="34" t="s">
        <v>50</v>
      </c>
      <c r="N35" s="35">
        <f>IF(M35=D35,Austin!F34,"-")</f>
        <v>19</v>
      </c>
      <c r="O35" s="29" t="s">
        <v>29</v>
      </c>
      <c r="P35" s="35" t="str">
        <f>IF(O35=D35,Alex!F34,"-")</f>
        <v>-</v>
      </c>
      <c r="Q35" s="34" t="s">
        <v>50</v>
      </c>
      <c r="R35" s="35">
        <f>IF(Q35=D35,Jeremy!F34,"-")</f>
        <v>13</v>
      </c>
      <c r="S35" s="34" t="s">
        <v>29</v>
      </c>
      <c r="T35" s="35" t="str">
        <f>IF(S35=D35,Cecil!F34,"-")</f>
        <v>-</v>
      </c>
      <c r="U35" s="34" t="s">
        <v>29</v>
      </c>
      <c r="V35" s="35" t="str">
        <f>IF(U35=D35,Rick!F34,"-")</f>
        <v>-</v>
      </c>
      <c r="W35" s="34" t="s">
        <v>29</v>
      </c>
      <c r="X35" s="35" t="str">
        <f>IF(W35=D35,Walker!F34,"-")</f>
        <v>-</v>
      </c>
      <c r="Y35" s="34" t="s">
        <v>29</v>
      </c>
      <c r="Z35" s="35" t="str">
        <f>IF(Y35=D35,Marshall!F34,"-")</f>
        <v>-</v>
      </c>
      <c r="AA35" s="29" t="s">
        <v>29</v>
      </c>
      <c r="AB35" s="35" t="str">
        <f>IF(AA35=D35,Lesa!F34,"-")</f>
        <v>-</v>
      </c>
      <c r="AC35" s="34" t="s">
        <v>29</v>
      </c>
      <c r="AD35" s="35" t="str">
        <f>IF(AC35=D35,Tom!F34,"-")</f>
        <v>-</v>
      </c>
      <c r="AE35" s="34" t="s">
        <v>29</v>
      </c>
      <c r="AF35" s="35" t="str">
        <f>IF(AE35=D35,Bart!F34,"-")</f>
        <v>-</v>
      </c>
      <c r="AG35" s="29" t="s">
        <v>29</v>
      </c>
      <c r="AH35" s="35" t="str">
        <f>IF(AG35=D35,Max!F34,"-")</f>
        <v>-</v>
      </c>
      <c r="AI35" s="29" t="s">
        <v>50</v>
      </c>
      <c r="AJ35" s="35">
        <f>IF(AI35=D35,Bob!F34,"-")</f>
        <v>6</v>
      </c>
      <c r="AK35" s="29" t="s">
        <v>29</v>
      </c>
      <c r="AL35" s="35" t="str">
        <f>IF(AK35=D35,Ben!F34,"-")</f>
        <v>-</v>
      </c>
      <c r="AM35" s="34" t="s">
        <v>29</v>
      </c>
      <c r="AN35" s="35" t="str">
        <f>IF(AM35=D35,Chris!F34,"-")</f>
        <v>-</v>
      </c>
      <c r="AO35" s="29" t="s">
        <v>50</v>
      </c>
      <c r="AP35" s="35">
        <f>IF(AO35=D35,TJ!F34,"-")</f>
        <v>35</v>
      </c>
      <c r="AQ35" s="29" t="s">
        <v>29</v>
      </c>
      <c r="AR35" s="63" t="str">
        <f>IF(AQ35=D35,Trevor!F34,"-")</f>
        <v>-</v>
      </c>
      <c r="AS35" s="29" t="s">
        <v>29</v>
      </c>
      <c r="AT35" s="63" t="str">
        <f>IF(AS35=D35,Isaac!F34,"-")</f>
        <v>-</v>
      </c>
      <c r="AU35" s="29" t="s">
        <v>29</v>
      </c>
      <c r="AV35" s="63" t="str">
        <f>IF(AU35=D35,Rachel!F34,"-")</f>
        <v>-</v>
      </c>
    </row>
    <row r="36" spans="1:48" x14ac:dyDescent="0.35">
      <c r="A36" s="117"/>
      <c r="B36" s="83" t="str">
        <f>Tyson!C35</f>
        <v>Texas A&amp;M</v>
      </c>
      <c r="C36" s="84" t="str">
        <f>Tyson!D35</f>
        <v>NC State</v>
      </c>
      <c r="D36" s="30" t="s">
        <v>46</v>
      </c>
      <c r="E36" s="31" t="s">
        <v>46</v>
      </c>
      <c r="F36" s="32">
        <f>IF(E36=D36,Tyson!F35,"-")</f>
        <v>29</v>
      </c>
      <c r="G36" s="31" t="s">
        <v>46</v>
      </c>
      <c r="H36" s="62">
        <f>IF(G36=D36,Cody!F35,"-")</f>
        <v>19</v>
      </c>
      <c r="I36" s="33" t="s">
        <v>46</v>
      </c>
      <c r="J36" s="32">
        <f>IF(I36=D36,Jim!F35,"-")</f>
        <v>17</v>
      </c>
      <c r="K36" s="33" t="s">
        <v>46</v>
      </c>
      <c r="L36" s="32">
        <f>IF(K36=D36,Jerry!F35,"-")</f>
        <v>25</v>
      </c>
      <c r="M36" s="31" t="s">
        <v>46</v>
      </c>
      <c r="N36" s="32">
        <f>IF(M36=D36,Austin!F35,"-")</f>
        <v>24</v>
      </c>
      <c r="O36" s="33" t="s">
        <v>46</v>
      </c>
      <c r="P36" s="32">
        <f>IF(O36=D36,Alex!F35,"-")</f>
        <v>35</v>
      </c>
      <c r="Q36" s="31" t="s">
        <v>46</v>
      </c>
      <c r="R36" s="32">
        <f>IF(Q36=D36,Jeremy!F35,"-")</f>
        <v>34</v>
      </c>
      <c r="S36" s="31" t="s">
        <v>46</v>
      </c>
      <c r="T36" s="32">
        <f>IF(S36=D36,Cecil!F35,"-")</f>
        <v>33</v>
      </c>
      <c r="U36" s="31" t="s">
        <v>46</v>
      </c>
      <c r="V36" s="32">
        <f>IF(U36=D36,Rick!F35,"-")</f>
        <v>21</v>
      </c>
      <c r="W36" s="31" t="s">
        <v>46</v>
      </c>
      <c r="X36" s="32">
        <f>IF(W36=D36,Walker!F35,"-")</f>
        <v>15</v>
      </c>
      <c r="Y36" s="31" t="s">
        <v>46</v>
      </c>
      <c r="Z36" s="32">
        <f>IF(Y36=D36,Marshall!F35,"-")</f>
        <v>34</v>
      </c>
      <c r="AA36" s="33" t="s">
        <v>46</v>
      </c>
      <c r="AB36" s="32">
        <f>IF(AA36=D36,Lesa!F35,"-")</f>
        <v>10</v>
      </c>
      <c r="AC36" s="31" t="s">
        <v>46</v>
      </c>
      <c r="AD36" s="32">
        <f>IF(AC36=D36,Tom!F35,"-")</f>
        <v>27</v>
      </c>
      <c r="AE36" s="31" t="s">
        <v>46</v>
      </c>
      <c r="AF36" s="32">
        <f>IF(AE36=D36,Bart!F35,"-")</f>
        <v>31</v>
      </c>
      <c r="AG36" s="33" t="s">
        <v>46</v>
      </c>
      <c r="AH36" s="32">
        <f>IF(AG36=D36,Max!F35,"-")</f>
        <v>26</v>
      </c>
      <c r="AI36" s="33" t="s">
        <v>46</v>
      </c>
      <c r="AJ36" s="32">
        <f>IF(AI36=D36,Bob!F35,"-")</f>
        <v>20</v>
      </c>
      <c r="AK36" s="33" t="s">
        <v>46</v>
      </c>
      <c r="AL36" s="32">
        <f>IF(AK36=D36,Ben!F35,"-")</f>
        <v>25</v>
      </c>
      <c r="AM36" s="31" t="s">
        <v>46</v>
      </c>
      <c r="AN36" s="32">
        <f>IF(AM36=D36,Chris!F35,"-")</f>
        <v>37</v>
      </c>
      <c r="AO36" s="33" t="s">
        <v>46</v>
      </c>
      <c r="AP36" s="32">
        <f>IF(AO36=D36,TJ!F35,"-")</f>
        <v>34</v>
      </c>
      <c r="AQ36" s="33" t="s">
        <v>48</v>
      </c>
      <c r="AR36" s="62" t="str">
        <f>IF(AQ36=D36,Trevor!F35,"-")</f>
        <v>-</v>
      </c>
      <c r="AS36" s="33" t="s">
        <v>46</v>
      </c>
      <c r="AT36" s="62">
        <f>IF(AS36=D36,Isaac!F35,"-")</f>
        <v>22</v>
      </c>
      <c r="AU36" s="33" t="s">
        <v>46</v>
      </c>
      <c r="AV36" s="62">
        <f>IF(AU36=D36,Rachel!F35,"-")</f>
        <v>27</v>
      </c>
    </row>
    <row r="37" spans="1:48" x14ac:dyDescent="0.35">
      <c r="A37" s="117"/>
      <c r="B37" s="83" t="str">
        <f>Tyson!C36</f>
        <v>Mississippi State</v>
      </c>
      <c r="C37" s="84" t="str">
        <f>Tyson!D36</f>
        <v>Iowa</v>
      </c>
      <c r="D37" s="30" t="s">
        <v>34</v>
      </c>
      <c r="E37" s="34" t="s">
        <v>53</v>
      </c>
      <c r="F37" s="35" t="str">
        <f>IF(E37=D37,Tyson!F36,"-")</f>
        <v>-</v>
      </c>
      <c r="G37" s="34" t="s">
        <v>53</v>
      </c>
      <c r="H37" s="63" t="str">
        <f>IF(G37=D37,Cody!F36,"-")</f>
        <v>-</v>
      </c>
      <c r="I37" s="29" t="s">
        <v>53</v>
      </c>
      <c r="J37" s="35" t="str">
        <f>IF(I37=D37,Jim!F36,"-")</f>
        <v>-</v>
      </c>
      <c r="K37" s="29" t="s">
        <v>53</v>
      </c>
      <c r="L37" s="35" t="str">
        <f>IF(K37=D37,Jerry!F36,"-")</f>
        <v>-</v>
      </c>
      <c r="M37" s="34" t="s">
        <v>53</v>
      </c>
      <c r="N37" s="35" t="str">
        <f>IF(M37=D37,Austin!F36,"-")</f>
        <v>-</v>
      </c>
      <c r="O37" s="29" t="s">
        <v>53</v>
      </c>
      <c r="P37" s="35" t="str">
        <f>IF(O37=D37,Alex!F36,"-")</f>
        <v>-</v>
      </c>
      <c r="Q37" s="34" t="s">
        <v>53</v>
      </c>
      <c r="R37" s="35" t="str">
        <f>IF(Q37=D37,Jeremy!F36,"-")</f>
        <v>-</v>
      </c>
      <c r="S37" s="34" t="s">
        <v>53</v>
      </c>
      <c r="T37" s="35" t="str">
        <f>IF(S37=D37,Cecil!F36,"-")</f>
        <v>-</v>
      </c>
      <c r="U37" s="34" t="s">
        <v>53</v>
      </c>
      <c r="V37" s="35" t="str">
        <f>IF(U37=D37,Rick!F36,"-")</f>
        <v>-</v>
      </c>
      <c r="W37" s="34" t="s">
        <v>53</v>
      </c>
      <c r="X37" s="35" t="str">
        <f>IF(W37=D37,Walker!F36,"-")</f>
        <v>-</v>
      </c>
      <c r="Y37" s="34" t="s">
        <v>53</v>
      </c>
      <c r="Z37" s="35" t="str">
        <f>IF(Y37=D37,Marshall!F36,"-")</f>
        <v>-</v>
      </c>
      <c r="AA37" s="29" t="s">
        <v>53</v>
      </c>
      <c r="AB37" s="35" t="str">
        <f>IF(AA37=D37,Lesa!F36,"-")</f>
        <v>-</v>
      </c>
      <c r="AC37" s="34" t="s">
        <v>53</v>
      </c>
      <c r="AD37" s="35" t="str">
        <f>IF(AC37=D37,Tom!F36,"-")</f>
        <v>-</v>
      </c>
      <c r="AE37" s="34" t="s">
        <v>53</v>
      </c>
      <c r="AF37" s="35" t="str">
        <f>IF(AE37=D37,Bart!F36,"-")</f>
        <v>-</v>
      </c>
      <c r="AG37" s="29" t="s">
        <v>53</v>
      </c>
      <c r="AH37" s="35" t="str">
        <f>IF(AG37=D37,Max!F36,"-")</f>
        <v>-</v>
      </c>
      <c r="AI37" s="29" t="s">
        <v>53</v>
      </c>
      <c r="AJ37" s="35" t="str">
        <f>IF(AI37=D37,Bob!F36,"-")</f>
        <v>-</v>
      </c>
      <c r="AK37" s="29" t="s">
        <v>34</v>
      </c>
      <c r="AL37" s="35">
        <f>IF(AK37=D37,Ben!F36,"-")</f>
        <v>6</v>
      </c>
      <c r="AM37" s="34" t="s">
        <v>53</v>
      </c>
      <c r="AN37" s="35" t="str">
        <f>IF(AM37=D37,Chris!F36,"-")</f>
        <v>-</v>
      </c>
      <c r="AO37" s="29" t="s">
        <v>34</v>
      </c>
      <c r="AP37" s="35">
        <f>IF(AO37=D37,TJ!F36,"-")</f>
        <v>20</v>
      </c>
      <c r="AQ37" s="29" t="s">
        <v>53</v>
      </c>
      <c r="AR37" s="63" t="str">
        <f>IF(AQ37=D37,Trevor!F36,"-")</f>
        <v>-</v>
      </c>
      <c r="AS37" s="29" t="s">
        <v>53</v>
      </c>
      <c r="AT37" s="63" t="str">
        <f>IF(AS37=D37,Isaac!F36,"-")</f>
        <v>-</v>
      </c>
      <c r="AU37" s="29" t="s">
        <v>53</v>
      </c>
      <c r="AV37" s="63" t="str">
        <f>IF(AU37=D37,Rachel!F36,"-")</f>
        <v>-</v>
      </c>
    </row>
    <row r="38" spans="1:48" x14ac:dyDescent="0.35">
      <c r="A38" s="117"/>
      <c r="B38" s="83" t="str">
        <f>Tyson!C37</f>
        <v>LSU</v>
      </c>
      <c r="C38" s="84" t="str">
        <f>Tyson!D37</f>
        <v>Central Florida</v>
      </c>
      <c r="D38" s="30" t="s">
        <v>65</v>
      </c>
      <c r="E38" s="31" t="s">
        <v>65</v>
      </c>
      <c r="F38" s="32">
        <f>IF(E38=D38,Tyson!F37,"-")</f>
        <v>40</v>
      </c>
      <c r="G38" s="31" t="s">
        <v>65</v>
      </c>
      <c r="H38" s="62">
        <f>IF(G38=D38,Cody!F37,"-")</f>
        <v>17</v>
      </c>
      <c r="I38" s="33" t="s">
        <v>65</v>
      </c>
      <c r="J38" s="32">
        <f>IF(I38=D38,Jim!F37,"-")</f>
        <v>23</v>
      </c>
      <c r="K38" s="33" t="s">
        <v>65</v>
      </c>
      <c r="L38" s="32">
        <f>IF(K38=D38,Jerry!F37,"-")</f>
        <v>12</v>
      </c>
      <c r="M38" s="31" t="s">
        <v>65</v>
      </c>
      <c r="N38" s="32">
        <f>IF(M38=D38,Austin!F37,"-")</f>
        <v>35</v>
      </c>
      <c r="O38" s="33" t="s">
        <v>65</v>
      </c>
      <c r="P38" s="32">
        <f>IF(O38=D38,Alex!F37,"-")</f>
        <v>38</v>
      </c>
      <c r="Q38" s="31" t="s">
        <v>65</v>
      </c>
      <c r="R38" s="32">
        <f>IF(Q38=D38,Jeremy!F37,"-")</f>
        <v>38</v>
      </c>
      <c r="S38" s="31" t="s">
        <v>65</v>
      </c>
      <c r="T38" s="32">
        <f>IF(S38=D38,Cecil!F37,"-")</f>
        <v>11</v>
      </c>
      <c r="U38" s="31" t="s">
        <v>65</v>
      </c>
      <c r="V38" s="32">
        <f>IF(U38=D38,Rick!F37,"-")</f>
        <v>34</v>
      </c>
      <c r="W38" s="31" t="s">
        <v>65</v>
      </c>
      <c r="X38" s="32">
        <f>IF(W38=D38,Walker!F37,"-")</f>
        <v>35</v>
      </c>
      <c r="Y38" s="31" t="s">
        <v>65</v>
      </c>
      <c r="Z38" s="32">
        <f>IF(Y38=D38,Marshall!F37,"-")</f>
        <v>36</v>
      </c>
      <c r="AA38" s="33" t="s">
        <v>63</v>
      </c>
      <c r="AB38" s="32" t="str">
        <f>IF(AA38=D38,Lesa!F37,"-")</f>
        <v>-</v>
      </c>
      <c r="AC38" s="31" t="s">
        <v>65</v>
      </c>
      <c r="AD38" s="32">
        <f>IF(AC38=D38,Tom!F37,"-")</f>
        <v>36</v>
      </c>
      <c r="AE38" s="31" t="s">
        <v>65</v>
      </c>
      <c r="AF38" s="32">
        <f>IF(AE38=D38,Bart!F37,"-")</f>
        <v>26</v>
      </c>
      <c r="AG38" s="33" t="s">
        <v>65</v>
      </c>
      <c r="AH38" s="32">
        <f>IF(AG38=D38,Max!F37,"-")</f>
        <v>22</v>
      </c>
      <c r="AI38" s="33" t="s">
        <v>65</v>
      </c>
      <c r="AJ38" s="32">
        <f>IF(AI38=D38,Bob!F37,"-")</f>
        <v>16</v>
      </c>
      <c r="AK38" s="33" t="s">
        <v>65</v>
      </c>
      <c r="AL38" s="32">
        <f>IF(AK38=D38,Ben!F37,"-")</f>
        <v>12</v>
      </c>
      <c r="AM38" s="31" t="s">
        <v>65</v>
      </c>
      <c r="AN38" s="32">
        <f>IF(AM38=D38,Chris!F37,"-")</f>
        <v>33</v>
      </c>
      <c r="AO38" s="33" t="s">
        <v>65</v>
      </c>
      <c r="AP38" s="32">
        <f>IF(AO38=D38,TJ!F37,"-")</f>
        <v>30</v>
      </c>
      <c r="AQ38" s="33" t="s">
        <v>65</v>
      </c>
      <c r="AR38" s="62">
        <f>IF(AQ38=D38,Trevor!F37,"-")</f>
        <v>37</v>
      </c>
      <c r="AS38" s="33" t="s">
        <v>65</v>
      </c>
      <c r="AT38" s="62">
        <f>IF(AS38=D38,Isaac!F37,"-")</f>
        <v>27</v>
      </c>
      <c r="AU38" s="33" t="s">
        <v>63</v>
      </c>
      <c r="AV38" s="62" t="str">
        <f>IF(AU38=D38,Rachel!F37,"-")</f>
        <v>-</v>
      </c>
    </row>
    <row r="39" spans="1:48" x14ac:dyDescent="0.35">
      <c r="A39" s="117"/>
      <c r="B39" s="83" t="str">
        <f>Tyson!C38</f>
        <v>Penn State</v>
      </c>
      <c r="C39" s="84" t="str">
        <f>Tyson!D38</f>
        <v>Kentucky</v>
      </c>
      <c r="D39" s="30" t="s">
        <v>49</v>
      </c>
      <c r="E39" s="34" t="s">
        <v>56</v>
      </c>
      <c r="F39" s="35" t="str">
        <f>IF(E39=D39,Tyson!F38,"-")</f>
        <v>-</v>
      </c>
      <c r="G39" s="34" t="s">
        <v>56</v>
      </c>
      <c r="H39" s="63" t="str">
        <f>IF(G39=D39,Cody!F38,"-")</f>
        <v>-</v>
      </c>
      <c r="I39" s="29" t="s">
        <v>49</v>
      </c>
      <c r="J39" s="35">
        <f>IF(I39=D39,Jim!F38,"-")</f>
        <v>26</v>
      </c>
      <c r="K39" s="29" t="s">
        <v>49</v>
      </c>
      <c r="L39" s="35">
        <f>IF(K39=D39,Jerry!F38,"-")</f>
        <v>26</v>
      </c>
      <c r="M39" s="34" t="s">
        <v>49</v>
      </c>
      <c r="N39" s="35">
        <f>IF(M39=D39,Austin!F38,"-")</f>
        <v>25</v>
      </c>
      <c r="O39" s="29" t="s">
        <v>56</v>
      </c>
      <c r="P39" s="35" t="str">
        <f>IF(O39=D39,Alex!F38,"-")</f>
        <v>-</v>
      </c>
      <c r="Q39" s="34" t="s">
        <v>56</v>
      </c>
      <c r="R39" s="35" t="str">
        <f>IF(Q39=D39,Jeremy!F38,"-")</f>
        <v>-</v>
      </c>
      <c r="S39" s="34" t="s">
        <v>56</v>
      </c>
      <c r="T39" s="35" t="str">
        <f>IF(S39=D39,Cecil!F38,"-")</f>
        <v>-</v>
      </c>
      <c r="U39" s="34" t="s">
        <v>56</v>
      </c>
      <c r="V39" s="35" t="str">
        <f>IF(U39=D39,Rick!F38,"-")</f>
        <v>-</v>
      </c>
      <c r="W39" s="34" t="s">
        <v>56</v>
      </c>
      <c r="X39" s="35" t="str">
        <f>IF(W39=D39,Walker!F38,"-")</f>
        <v>-</v>
      </c>
      <c r="Y39" s="34" t="s">
        <v>49</v>
      </c>
      <c r="Z39" s="35">
        <f>IF(Y39=D39,Marshall!F38,"-")</f>
        <v>37</v>
      </c>
      <c r="AA39" s="29" t="s">
        <v>56</v>
      </c>
      <c r="AB39" s="35" t="str">
        <f>IF(AA39=D39,Lesa!F38,"-")</f>
        <v>-</v>
      </c>
      <c r="AC39" s="34" t="s">
        <v>56</v>
      </c>
      <c r="AD39" s="35" t="str">
        <f>IF(AC39=D39,Tom!F38,"-")</f>
        <v>-</v>
      </c>
      <c r="AE39" s="34" t="s">
        <v>56</v>
      </c>
      <c r="AF39" s="35" t="str">
        <f>IF(AE39=D39,Bart!F38,"-")</f>
        <v>-</v>
      </c>
      <c r="AG39" s="29" t="s">
        <v>56</v>
      </c>
      <c r="AH39" s="35" t="str">
        <f>IF(AG39=D39,Max!F38,"-")</f>
        <v>-</v>
      </c>
      <c r="AI39" s="29" t="s">
        <v>56</v>
      </c>
      <c r="AJ39" s="35" t="str">
        <f>IF(AI39=D39,Bob!F38,"-")</f>
        <v>-</v>
      </c>
      <c r="AK39" s="29" t="s">
        <v>56</v>
      </c>
      <c r="AL39" s="35" t="str">
        <f>IF(AK39=D39,Ben!F38,"-")</f>
        <v>-</v>
      </c>
      <c r="AM39" s="34" t="s">
        <v>56</v>
      </c>
      <c r="AN39" s="35" t="str">
        <f>IF(AM39=D39,Chris!F38,"-")</f>
        <v>-</v>
      </c>
      <c r="AO39" s="29" t="s">
        <v>49</v>
      </c>
      <c r="AP39" s="35">
        <f>IF(AO39=D39,TJ!F38,"-")</f>
        <v>31</v>
      </c>
      <c r="AQ39" s="29" t="s">
        <v>56</v>
      </c>
      <c r="AR39" s="63" t="str">
        <f>IF(AQ39=D39,Trevor!F38,"-")</f>
        <v>-</v>
      </c>
      <c r="AS39" s="29" t="s">
        <v>49</v>
      </c>
      <c r="AT39" s="63">
        <f>IF(AS39=D39,Isaac!F38,"-")</f>
        <v>23</v>
      </c>
      <c r="AU39" s="29" t="s">
        <v>56</v>
      </c>
      <c r="AV39" s="63" t="str">
        <f>IF(AU39=D39,Rachel!F38,"-")</f>
        <v>-</v>
      </c>
    </row>
    <row r="40" spans="1:48" x14ac:dyDescent="0.35">
      <c r="A40" s="117"/>
      <c r="B40" s="83" t="str">
        <f>Tyson!C39</f>
        <v>Washington</v>
      </c>
      <c r="C40" s="84" t="str">
        <f>Tyson!D39</f>
        <v>Ohio State</v>
      </c>
      <c r="D40" s="30" t="s">
        <v>52</v>
      </c>
      <c r="E40" s="31" t="s">
        <v>52</v>
      </c>
      <c r="F40" s="32">
        <f>IF(E40=D40,Tyson!F39,"-")</f>
        <v>38</v>
      </c>
      <c r="G40" s="31" t="s">
        <v>52</v>
      </c>
      <c r="H40" s="62">
        <f>IF(G40=D40,Cody!F39,"-")</f>
        <v>39</v>
      </c>
      <c r="I40" s="33" t="s">
        <v>52</v>
      </c>
      <c r="J40" s="32">
        <f>IF(I40=D40,Jim!F39,"-")</f>
        <v>29</v>
      </c>
      <c r="K40" s="33" t="s">
        <v>52</v>
      </c>
      <c r="L40" s="32">
        <f>IF(K40=D40,Jerry!F39,"-")</f>
        <v>27</v>
      </c>
      <c r="M40" s="31" t="s">
        <v>52</v>
      </c>
      <c r="N40" s="32">
        <f>IF(M40=D40,Austin!F39,"-")</f>
        <v>40</v>
      </c>
      <c r="O40" s="33" t="s">
        <v>52</v>
      </c>
      <c r="P40" s="32">
        <f>IF(O40=D40,Alex!F39,"-")</f>
        <v>33</v>
      </c>
      <c r="Q40" s="31" t="s">
        <v>52</v>
      </c>
      <c r="R40" s="32">
        <f>IF(Q40=D40,Jeremy!F39,"-")</f>
        <v>37</v>
      </c>
      <c r="S40" s="31" t="s">
        <v>52</v>
      </c>
      <c r="T40" s="32">
        <f>IF(S40=D40,Cecil!F39,"-")</f>
        <v>37</v>
      </c>
      <c r="U40" s="31" t="s">
        <v>52</v>
      </c>
      <c r="V40" s="32">
        <f>IF(U40=D40,Rick!F39,"-")</f>
        <v>33</v>
      </c>
      <c r="W40" s="31" t="s">
        <v>52</v>
      </c>
      <c r="X40" s="32">
        <f>IF(W40=D40,Walker!F39,"-")</f>
        <v>19</v>
      </c>
      <c r="Y40" s="31" t="s">
        <v>57</v>
      </c>
      <c r="Z40" s="32" t="str">
        <f>IF(Y40=D40,Marshall!F39,"-")</f>
        <v>-</v>
      </c>
      <c r="AA40" s="33" t="s">
        <v>52</v>
      </c>
      <c r="AB40" s="32">
        <f>IF(AA40=D40,Lesa!F39,"-")</f>
        <v>40</v>
      </c>
      <c r="AC40" s="31" t="s">
        <v>52</v>
      </c>
      <c r="AD40" s="32">
        <f>IF(AC40=D40,Tom!F39,"-")</f>
        <v>37</v>
      </c>
      <c r="AE40" s="31" t="s">
        <v>52</v>
      </c>
      <c r="AF40" s="32">
        <f>IF(AE40=D40,Bart!F39,"-")</f>
        <v>33</v>
      </c>
      <c r="AG40" s="33" t="s">
        <v>52</v>
      </c>
      <c r="AH40" s="32">
        <f>IF(AG40=D40,Max!F39,"-")</f>
        <v>32</v>
      </c>
      <c r="AI40" s="33" t="s">
        <v>52</v>
      </c>
      <c r="AJ40" s="32">
        <f>IF(AI40=D40,Bob!F39,"-")</f>
        <v>35</v>
      </c>
      <c r="AK40" s="33" t="s">
        <v>52</v>
      </c>
      <c r="AL40" s="32">
        <f>IF(AK40=D40,Ben!F39,"-")</f>
        <v>39</v>
      </c>
      <c r="AM40" s="31" t="s">
        <v>52</v>
      </c>
      <c r="AN40" s="32">
        <f>IF(AM40=D40,Chris!F39,"-")</f>
        <v>26</v>
      </c>
      <c r="AO40" s="33" t="s">
        <v>52</v>
      </c>
      <c r="AP40" s="32">
        <f>IF(AO40=D40,TJ!F39,"-")</f>
        <v>37</v>
      </c>
      <c r="AQ40" s="33" t="s">
        <v>52</v>
      </c>
      <c r="AR40" s="62">
        <f>IF(AQ40=D40,Trevor!F39,"-")</f>
        <v>39</v>
      </c>
      <c r="AS40" s="33" t="s">
        <v>52</v>
      </c>
      <c r="AT40" s="62">
        <f>IF(AS40=D40,Isaac!F39,"-")</f>
        <v>36</v>
      </c>
      <c r="AU40" s="33" t="s">
        <v>52</v>
      </c>
      <c r="AV40" s="62">
        <f>IF(AU40=D40,Rachel!F39,"-")</f>
        <v>29</v>
      </c>
    </row>
    <row r="41" spans="1:48" ht="15" thickBot="1" x14ac:dyDescent="0.4">
      <c r="A41" s="118"/>
      <c r="B41" s="89" t="str">
        <f>Tyson!C40</f>
        <v>Texas</v>
      </c>
      <c r="C41" s="90" t="str">
        <f>Tyson!D40</f>
        <v>Georgia</v>
      </c>
      <c r="D41" s="77" t="s">
        <v>36</v>
      </c>
      <c r="E41" s="78" t="s">
        <v>67</v>
      </c>
      <c r="F41" s="79" t="str">
        <f>IF(E41=D41,Tyson!F40,"-")</f>
        <v>-</v>
      </c>
      <c r="G41" s="78" t="s">
        <v>67</v>
      </c>
      <c r="H41" s="79" t="str">
        <f>IF(G41=D41,Cody!F40,"-")</f>
        <v>-</v>
      </c>
      <c r="I41" s="80" t="s">
        <v>67</v>
      </c>
      <c r="J41" s="79" t="str">
        <f>IF(I41=D41,Jim!F40,"-")</f>
        <v>-</v>
      </c>
      <c r="K41" s="80" t="s">
        <v>67</v>
      </c>
      <c r="L41" s="79" t="str">
        <f>IF(K41=D41,Jerry!F40,"-")</f>
        <v>-</v>
      </c>
      <c r="M41" s="78" t="s">
        <v>67</v>
      </c>
      <c r="N41" s="79" t="str">
        <f>IF(M41=D41,Austin!F40,"-")</f>
        <v>-</v>
      </c>
      <c r="O41" s="80" t="s">
        <v>67</v>
      </c>
      <c r="P41" s="79" t="str">
        <f>IF(O41=D41,Alex!F40,"-")</f>
        <v>-</v>
      </c>
      <c r="Q41" s="78" t="s">
        <v>67</v>
      </c>
      <c r="R41" s="79" t="str">
        <f>IF(Q41=D41,Jeremy!F40,"-")</f>
        <v>-</v>
      </c>
      <c r="S41" s="78" t="s">
        <v>67</v>
      </c>
      <c r="T41" s="79" t="str">
        <f>IF(S41=D41,Cecil!F40,"-")</f>
        <v>-</v>
      </c>
      <c r="U41" s="78" t="s">
        <v>67</v>
      </c>
      <c r="V41" s="79" t="str">
        <f>IF(U41=D41,Rick!F40,"-")</f>
        <v>-</v>
      </c>
      <c r="W41" s="78" t="s">
        <v>67</v>
      </c>
      <c r="X41" s="79" t="str">
        <f>IF(W41=D41,Walker!F40,"-")</f>
        <v>-</v>
      </c>
      <c r="Y41" s="78" t="s">
        <v>67</v>
      </c>
      <c r="Z41" s="79" t="str">
        <f>IF(Y41=D41,Marshall!F40,"-")</f>
        <v>-</v>
      </c>
      <c r="AA41" s="80" t="s">
        <v>67</v>
      </c>
      <c r="AB41" s="79" t="str">
        <f>IF(AA41=D41,Lesa!F40,"-")</f>
        <v>-</v>
      </c>
      <c r="AC41" s="78" t="s">
        <v>67</v>
      </c>
      <c r="AD41" s="79" t="str">
        <f>IF(AC41=D41,Tom!F40,"-")</f>
        <v>-</v>
      </c>
      <c r="AE41" s="78" t="s">
        <v>67</v>
      </c>
      <c r="AF41" s="79" t="str">
        <f>IF(AE41=D41,Bart!F40,"-")</f>
        <v>-</v>
      </c>
      <c r="AG41" s="80" t="s">
        <v>67</v>
      </c>
      <c r="AH41" s="79" t="str">
        <f>IF(AG41=D41,Max!F40,"-")</f>
        <v>-</v>
      </c>
      <c r="AI41" s="80" t="s">
        <v>67</v>
      </c>
      <c r="AJ41" s="79" t="str">
        <f>IF(AI41=D41,Bob!F40,"-")</f>
        <v>-</v>
      </c>
      <c r="AK41" s="80" t="s">
        <v>67</v>
      </c>
      <c r="AL41" s="79" t="str">
        <f>IF(AK41=D41,Ben!F40,"-")</f>
        <v>-</v>
      </c>
      <c r="AM41" s="78" t="s">
        <v>67</v>
      </c>
      <c r="AN41" s="79" t="str">
        <f>IF(AM41=D41,Chris!F40,"-")</f>
        <v>-</v>
      </c>
      <c r="AO41" s="80" t="s">
        <v>67</v>
      </c>
      <c r="AP41" s="79" t="str">
        <f>IF(AO41=D41,TJ!F40,"-")</f>
        <v>-</v>
      </c>
      <c r="AQ41" s="80" t="s">
        <v>67</v>
      </c>
      <c r="AR41" s="79" t="str">
        <f>IF(AQ41=D41,Trevor!F40,"-")</f>
        <v>-</v>
      </c>
      <c r="AS41" s="80" t="s">
        <v>67</v>
      </c>
      <c r="AT41" s="79" t="str">
        <f>IF(AS41=D41,Isaac!F40,"-")</f>
        <v>-</v>
      </c>
      <c r="AU41" s="80" t="s">
        <v>67</v>
      </c>
      <c r="AV41" s="79" t="str">
        <f>IF(AU41=D41,Rachel!F40,"-")</f>
        <v>-</v>
      </c>
    </row>
    <row r="42" spans="1:48" ht="15" thickBot="1" x14ac:dyDescent="0.4">
      <c r="B42" s="126" t="s">
        <v>71</v>
      </c>
      <c r="C42" s="127"/>
      <c r="D42" s="58"/>
      <c r="E42" s="41" t="s">
        <v>69</v>
      </c>
      <c r="F42" s="42" t="str">
        <f>IF(E42=D42,Tyson!F41,"-")</f>
        <v>-</v>
      </c>
      <c r="G42" s="41" t="s">
        <v>69</v>
      </c>
      <c r="H42" s="65" t="str">
        <f>IF(G42=D42,Cody!F41,"-")</f>
        <v>-</v>
      </c>
      <c r="I42" s="43" t="s">
        <v>69</v>
      </c>
      <c r="J42" s="42" t="str">
        <f>IF(I42=D42,Jim!F41,"-")</f>
        <v>-</v>
      </c>
      <c r="K42" s="43" t="s">
        <v>69</v>
      </c>
      <c r="L42" s="42" t="str">
        <f>IF(K42=D42,Jerry!F41,"-")</f>
        <v>-</v>
      </c>
      <c r="M42" s="41" t="s">
        <v>68</v>
      </c>
      <c r="N42" s="42" t="str">
        <f>IF(M42=D42,Austin!F41,"-")</f>
        <v>-</v>
      </c>
      <c r="O42" s="43" t="s">
        <v>69</v>
      </c>
      <c r="P42" s="42" t="str">
        <f>IF(O42=D42,Alex!F41,"-")</f>
        <v>-</v>
      </c>
      <c r="Q42" s="41" t="s">
        <v>68</v>
      </c>
      <c r="R42" s="42" t="str">
        <f>IF(Q42=D42,Jeremy!F41,"-")</f>
        <v>-</v>
      </c>
      <c r="S42" s="41" t="s">
        <v>68</v>
      </c>
      <c r="T42" s="42" t="str">
        <f>IF(S42=D42,Cecil!F41,"-")</f>
        <v>-</v>
      </c>
      <c r="U42" s="41" t="s">
        <v>69</v>
      </c>
      <c r="V42" s="42" t="str">
        <f>IF(U42=D42,Rick!F41,"-")</f>
        <v>-</v>
      </c>
      <c r="W42" s="41" t="s">
        <v>69</v>
      </c>
      <c r="X42" s="42" t="str">
        <f>IF(W42=D42,Walker!F41,"-")</f>
        <v>-</v>
      </c>
      <c r="Y42" s="41" t="s">
        <v>69</v>
      </c>
      <c r="Z42" s="42" t="str">
        <f>IF(Y42=D42,Marshall!F41,"-")</f>
        <v>-</v>
      </c>
      <c r="AA42" s="43" t="s">
        <v>69</v>
      </c>
      <c r="AB42" s="42" t="str">
        <f>IF(AA42=D42,Lesa!F41,"-")</f>
        <v>-</v>
      </c>
      <c r="AC42" s="41" t="s">
        <v>68</v>
      </c>
      <c r="AD42" s="42" t="str">
        <f>IF(AC42=D42,Tom!F41,"-")</f>
        <v>-</v>
      </c>
      <c r="AE42" s="41" t="s">
        <v>69</v>
      </c>
      <c r="AF42" s="42" t="str">
        <f>IF(AE42=D42,Bart!F41,"-")</f>
        <v>-</v>
      </c>
      <c r="AG42" s="43" t="s">
        <v>69</v>
      </c>
      <c r="AH42" s="42" t="str">
        <f>IF(AG42=D42,Max!F41,"-")</f>
        <v>-</v>
      </c>
      <c r="AI42" s="43" t="s">
        <v>68</v>
      </c>
      <c r="AJ42" s="42" t="str">
        <f>IF(AI42=D42,Bob!F41,"-")</f>
        <v>-</v>
      </c>
      <c r="AK42" s="43" t="s">
        <v>69</v>
      </c>
      <c r="AL42" s="42" t="str">
        <f>IF(AK42=D42,Ben!F41,"-")</f>
        <v>-</v>
      </c>
      <c r="AM42" s="41" t="s">
        <v>68</v>
      </c>
      <c r="AN42" s="42" t="str">
        <f>IF(AM42=D42,Chris!F41,"-")</f>
        <v>-</v>
      </c>
      <c r="AO42" s="43" t="s">
        <v>69</v>
      </c>
      <c r="AP42" s="42" t="str">
        <f>IF(AO42=D42,TJ!F41,"-")</f>
        <v>-</v>
      </c>
      <c r="AQ42" s="43" t="s">
        <v>69</v>
      </c>
      <c r="AR42" s="65" t="str">
        <f>IF(AQ42=D42,Trevor!F41,"-")</f>
        <v>-</v>
      </c>
      <c r="AS42" s="43" t="s">
        <v>68</v>
      </c>
      <c r="AT42" s="65" t="str">
        <f>IF(AS42=D42,Isaac!F41,"-")</f>
        <v>-</v>
      </c>
      <c r="AU42" s="43" t="s">
        <v>69</v>
      </c>
      <c r="AV42" s="65" t="str">
        <f>IF(AU42=D42,Rachel!F41,"-")</f>
        <v>-</v>
      </c>
    </row>
    <row r="43" spans="1:48" ht="15.5" thickTop="1" thickBot="1" x14ac:dyDescent="0.4">
      <c r="B43" s="44"/>
      <c r="C43" s="44"/>
      <c r="D43" s="45" t="s">
        <v>72</v>
      </c>
      <c r="E43" s="122">
        <f>SUM(F3:F42)</f>
        <v>436</v>
      </c>
      <c r="F43" s="123"/>
      <c r="G43" s="122">
        <f>SUM(H3:H42)</f>
        <v>475</v>
      </c>
      <c r="H43" s="123"/>
      <c r="I43" s="122">
        <f>SUM(J3:J42)</f>
        <v>490</v>
      </c>
      <c r="J43" s="123"/>
      <c r="K43" s="122">
        <f>SUM(L3:L42)</f>
        <v>383</v>
      </c>
      <c r="L43" s="123"/>
      <c r="M43" s="122">
        <f>SUM(N3:N42)</f>
        <v>592</v>
      </c>
      <c r="N43" s="123"/>
      <c r="O43" s="122">
        <f>SUM(P3:P42)</f>
        <v>485</v>
      </c>
      <c r="P43" s="123"/>
      <c r="Q43" s="122">
        <f>SUM(R3:R42)</f>
        <v>435</v>
      </c>
      <c r="R43" s="123"/>
      <c r="S43" s="122">
        <f>SUM(T3:T42)</f>
        <v>466</v>
      </c>
      <c r="T43" s="123"/>
      <c r="U43" s="122">
        <f>SUM(V3:V42)</f>
        <v>417</v>
      </c>
      <c r="V43" s="123"/>
      <c r="W43" s="122">
        <f>SUM(X3:X42)</f>
        <v>460</v>
      </c>
      <c r="X43" s="123"/>
      <c r="Y43" s="122">
        <f>SUM(Z3:Z42)</f>
        <v>350</v>
      </c>
      <c r="Z43" s="123"/>
      <c r="AA43" s="122">
        <f>SUM(AB3:AB42)</f>
        <v>530</v>
      </c>
      <c r="AB43" s="123"/>
      <c r="AC43" s="122">
        <f>SUM(AD3:AD42)</f>
        <v>461</v>
      </c>
      <c r="AD43" s="123"/>
      <c r="AE43" s="122">
        <f>SUM(AF3:AF42)</f>
        <v>427</v>
      </c>
      <c r="AF43" s="123"/>
      <c r="AG43" s="122">
        <f>SUM(AH3:AH42)</f>
        <v>459</v>
      </c>
      <c r="AH43" s="123"/>
      <c r="AI43" s="122">
        <f>SUM(AJ3:AJ42)</f>
        <v>416</v>
      </c>
      <c r="AJ43" s="123"/>
      <c r="AK43" s="122">
        <f>SUM(AL3:AL42)</f>
        <v>423</v>
      </c>
      <c r="AL43" s="123"/>
      <c r="AM43" s="122">
        <f>SUM(AN3:AN42)</f>
        <v>447</v>
      </c>
      <c r="AN43" s="123"/>
      <c r="AO43" s="122">
        <f>SUM(AP3:AP42)</f>
        <v>470</v>
      </c>
      <c r="AP43" s="123"/>
      <c r="AQ43" s="122">
        <f>SUM(AR3:AR42)</f>
        <v>404</v>
      </c>
      <c r="AR43" s="123"/>
      <c r="AS43" s="122">
        <f>SUM(AT3:AT42)</f>
        <v>406</v>
      </c>
      <c r="AT43" s="123"/>
      <c r="AU43" s="122">
        <f>SUM(AV3:AV42)</f>
        <v>480</v>
      </c>
      <c r="AV43" s="123"/>
    </row>
    <row r="44" spans="1:48" ht="15.5" thickTop="1" thickBot="1" x14ac:dyDescent="0.4">
      <c r="B44" s="20"/>
      <c r="C44" s="20"/>
      <c r="D44" s="46" t="s">
        <v>73</v>
      </c>
      <c r="E44" s="129">
        <f>COUNTIF(F3:F42,"&gt;=1")</f>
        <v>20</v>
      </c>
      <c r="F44" s="130"/>
      <c r="G44" s="129">
        <f>COUNTIF(H3:H42,"&gt;=1")</f>
        <v>23</v>
      </c>
      <c r="H44" s="130"/>
      <c r="I44" s="129">
        <f>COUNTIF(J3:J42,"&gt;=1")</f>
        <v>21</v>
      </c>
      <c r="J44" s="130"/>
      <c r="K44" s="129">
        <f>COUNTIF(L3:L42,"&gt;=1")</f>
        <v>20</v>
      </c>
      <c r="L44" s="130"/>
      <c r="M44" s="129">
        <f>COUNTIF(N3:N42,"&gt;=1")</f>
        <v>27</v>
      </c>
      <c r="N44" s="130"/>
      <c r="O44" s="129">
        <f>COUNTIF(P3:P42,"&gt;=1")</f>
        <v>20</v>
      </c>
      <c r="P44" s="130"/>
      <c r="Q44" s="129">
        <f>COUNTIF(R3:R42,"&gt;=1")</f>
        <v>19</v>
      </c>
      <c r="R44" s="130"/>
      <c r="S44" s="129">
        <f>COUNTIF(T3:T42,"&gt;=1")</f>
        <v>22</v>
      </c>
      <c r="T44" s="130"/>
      <c r="U44" s="129">
        <f>COUNTIF(V3:V42,"&gt;=1")</f>
        <v>22</v>
      </c>
      <c r="V44" s="130"/>
      <c r="W44" s="129">
        <f>COUNTIF(X3:X42,"&gt;=1")</f>
        <v>18</v>
      </c>
      <c r="X44" s="130"/>
      <c r="Y44" s="129">
        <f>COUNTIF(Z3:Z42,"&gt;=1")</f>
        <v>18</v>
      </c>
      <c r="Z44" s="130"/>
      <c r="AA44" s="129">
        <f>COUNTIF(AB3:AB42,"&gt;=1")</f>
        <v>23</v>
      </c>
      <c r="AB44" s="130"/>
      <c r="AC44" s="129">
        <f>COUNTIF(AD3:AD42,"&gt;=1")</f>
        <v>23</v>
      </c>
      <c r="AD44" s="130"/>
      <c r="AE44" s="129">
        <f>COUNTIF(AF3:AF42,"&gt;=1")</f>
        <v>21</v>
      </c>
      <c r="AF44" s="130"/>
      <c r="AG44" s="129">
        <f>COUNTIF(AH3:AH42,"&gt;=1")</f>
        <v>23</v>
      </c>
      <c r="AH44" s="130"/>
      <c r="AI44" s="129">
        <f>COUNTIF(AJ3:AJ42,"&gt;=1")</f>
        <v>21</v>
      </c>
      <c r="AJ44" s="130"/>
      <c r="AK44" s="129">
        <f>COUNTIF(AL3:AL42,"&gt;=1")</f>
        <v>18</v>
      </c>
      <c r="AL44" s="130"/>
      <c r="AM44" s="129">
        <f>COUNTIF(AN3:AN42,"&gt;=1")</f>
        <v>21</v>
      </c>
      <c r="AN44" s="130"/>
      <c r="AO44" s="129">
        <f>COUNTIF(AP3:AP42,"&gt;=1")</f>
        <v>20</v>
      </c>
      <c r="AP44" s="134"/>
      <c r="AQ44" s="129">
        <f>COUNTIF(AR3:AR42,"&gt;=1")</f>
        <v>21</v>
      </c>
      <c r="AR44" s="134"/>
      <c r="AS44" s="129">
        <f>COUNTIF(AT3:AT42,"&gt;=1")</f>
        <v>20</v>
      </c>
      <c r="AT44" s="134"/>
      <c r="AU44" s="129">
        <f>COUNTIF(AV3:AV42,"&gt;=1")</f>
        <v>22</v>
      </c>
      <c r="AV44" s="134"/>
    </row>
    <row r="45" spans="1:48" ht="15" thickTop="1" x14ac:dyDescent="0.35">
      <c r="D45" s="47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</row>
    <row r="46" spans="1:48" hidden="1" x14ac:dyDescent="0.35">
      <c r="E46">
        <f>SUM(F3:F16)</f>
        <v>62</v>
      </c>
      <c r="F46" s="66">
        <f t="shared" ref="F46:AV46" si="0">SUM(G3:G16)</f>
        <v>0</v>
      </c>
      <c r="G46" s="66">
        <f t="shared" si="0"/>
        <v>243</v>
      </c>
      <c r="H46" s="66">
        <f t="shared" si="0"/>
        <v>0</v>
      </c>
      <c r="I46" s="66">
        <f t="shared" si="0"/>
        <v>181</v>
      </c>
      <c r="J46" s="66">
        <f t="shared" si="0"/>
        <v>0</v>
      </c>
      <c r="K46" s="66">
        <f t="shared" si="0"/>
        <v>106</v>
      </c>
      <c r="L46" s="66">
        <f t="shared" si="0"/>
        <v>0</v>
      </c>
      <c r="M46" s="66">
        <f t="shared" si="0"/>
        <v>178</v>
      </c>
      <c r="N46" s="66">
        <f t="shared" si="0"/>
        <v>0</v>
      </c>
      <c r="O46" s="66">
        <f t="shared" si="0"/>
        <v>167</v>
      </c>
      <c r="P46" s="66">
        <f t="shared" si="0"/>
        <v>0</v>
      </c>
      <c r="Q46" s="66">
        <f t="shared" si="0"/>
        <v>133</v>
      </c>
      <c r="R46" s="66">
        <f t="shared" si="0"/>
        <v>0</v>
      </c>
      <c r="S46" s="66">
        <f t="shared" si="0"/>
        <v>125</v>
      </c>
      <c r="T46" s="66">
        <f t="shared" si="0"/>
        <v>0</v>
      </c>
      <c r="U46" s="66">
        <f t="shared" si="0"/>
        <v>130</v>
      </c>
      <c r="V46" s="66">
        <f t="shared" si="0"/>
        <v>0</v>
      </c>
      <c r="W46" s="66">
        <f t="shared" si="0"/>
        <v>200</v>
      </c>
      <c r="X46" s="66">
        <f t="shared" si="0"/>
        <v>0</v>
      </c>
      <c r="Y46" s="66">
        <f t="shared" si="0"/>
        <v>71</v>
      </c>
      <c r="Z46" s="66">
        <f t="shared" si="0"/>
        <v>0</v>
      </c>
      <c r="AA46" s="66">
        <f t="shared" si="0"/>
        <v>314</v>
      </c>
      <c r="AB46" s="66">
        <f t="shared" si="0"/>
        <v>0</v>
      </c>
      <c r="AC46" s="66">
        <f t="shared" si="0"/>
        <v>169</v>
      </c>
      <c r="AD46" s="66">
        <f t="shared" si="0"/>
        <v>0</v>
      </c>
      <c r="AE46" s="66">
        <f t="shared" si="0"/>
        <v>69</v>
      </c>
      <c r="AF46" s="66">
        <f t="shared" si="0"/>
        <v>0</v>
      </c>
      <c r="AG46" s="66">
        <f t="shared" si="0"/>
        <v>159</v>
      </c>
      <c r="AH46" s="66">
        <f t="shared" si="0"/>
        <v>0</v>
      </c>
      <c r="AI46" s="66">
        <f t="shared" si="0"/>
        <v>173</v>
      </c>
      <c r="AJ46" s="66">
        <f t="shared" si="0"/>
        <v>0</v>
      </c>
      <c r="AK46" s="66">
        <f t="shared" si="0"/>
        <v>174</v>
      </c>
      <c r="AL46" s="66">
        <f t="shared" si="0"/>
        <v>0</v>
      </c>
      <c r="AM46" s="66">
        <f t="shared" si="0"/>
        <v>156</v>
      </c>
      <c r="AN46" s="66">
        <f t="shared" si="0"/>
        <v>0</v>
      </c>
      <c r="AO46" s="66">
        <f t="shared" si="0"/>
        <v>31</v>
      </c>
      <c r="AP46" s="66">
        <f t="shared" si="0"/>
        <v>0</v>
      </c>
      <c r="AQ46" s="66">
        <f t="shared" si="0"/>
        <v>190</v>
      </c>
      <c r="AR46" s="66">
        <f t="shared" si="0"/>
        <v>0</v>
      </c>
      <c r="AS46" s="66">
        <f t="shared" si="0"/>
        <v>64</v>
      </c>
      <c r="AT46" s="66">
        <f t="shared" si="0"/>
        <v>0</v>
      </c>
      <c r="AU46" s="66">
        <f t="shared" si="0"/>
        <v>223</v>
      </c>
      <c r="AV46" s="66">
        <f t="shared" si="0"/>
        <v>0</v>
      </c>
    </row>
    <row r="47" spans="1:48" hidden="1" x14ac:dyDescent="0.35">
      <c r="E47">
        <f>SUM(F17:F30)</f>
        <v>175</v>
      </c>
      <c r="F47" s="66">
        <f t="shared" ref="F47:AU47" si="1">SUM(G17:G30)</f>
        <v>0</v>
      </c>
      <c r="G47" s="66">
        <f t="shared" si="1"/>
        <v>96</v>
      </c>
      <c r="H47" s="66">
        <f t="shared" si="1"/>
        <v>0</v>
      </c>
      <c r="I47" s="66">
        <f t="shared" si="1"/>
        <v>165</v>
      </c>
      <c r="J47" s="66">
        <f t="shared" si="1"/>
        <v>0</v>
      </c>
      <c r="K47" s="66">
        <f t="shared" si="1"/>
        <v>126</v>
      </c>
      <c r="L47" s="66">
        <f t="shared" si="1"/>
        <v>0</v>
      </c>
      <c r="M47" s="66">
        <f t="shared" si="1"/>
        <v>201</v>
      </c>
      <c r="N47" s="66">
        <f t="shared" si="1"/>
        <v>0</v>
      </c>
      <c r="O47" s="66">
        <f t="shared" si="1"/>
        <v>128</v>
      </c>
      <c r="P47" s="66">
        <f t="shared" si="1"/>
        <v>0</v>
      </c>
      <c r="Q47" s="66">
        <f t="shared" si="1"/>
        <v>112</v>
      </c>
      <c r="R47" s="66">
        <f t="shared" si="1"/>
        <v>0</v>
      </c>
      <c r="S47" s="66">
        <f t="shared" si="1"/>
        <v>215</v>
      </c>
      <c r="T47" s="66">
        <f t="shared" si="1"/>
        <v>0</v>
      </c>
      <c r="U47" s="66">
        <f t="shared" si="1"/>
        <v>127</v>
      </c>
      <c r="V47" s="66">
        <f t="shared" si="1"/>
        <v>0</v>
      </c>
      <c r="W47" s="66">
        <f t="shared" si="1"/>
        <v>129</v>
      </c>
      <c r="X47" s="66">
        <f t="shared" si="1"/>
        <v>0</v>
      </c>
      <c r="Y47" s="66">
        <f t="shared" si="1"/>
        <v>143</v>
      </c>
      <c r="Z47" s="66">
        <f t="shared" si="1"/>
        <v>0</v>
      </c>
      <c r="AA47" s="66">
        <f t="shared" si="1"/>
        <v>139</v>
      </c>
      <c r="AB47" s="66">
        <f t="shared" si="1"/>
        <v>0</v>
      </c>
      <c r="AC47" s="66">
        <f t="shared" si="1"/>
        <v>143</v>
      </c>
      <c r="AD47" s="66">
        <f t="shared" si="1"/>
        <v>0</v>
      </c>
      <c r="AE47" s="66">
        <f t="shared" si="1"/>
        <v>183</v>
      </c>
      <c r="AF47" s="66">
        <f t="shared" si="1"/>
        <v>0</v>
      </c>
      <c r="AG47" s="66">
        <f t="shared" si="1"/>
        <v>147</v>
      </c>
      <c r="AH47" s="66">
        <f t="shared" si="1"/>
        <v>0</v>
      </c>
      <c r="AI47" s="66">
        <f t="shared" si="1"/>
        <v>123</v>
      </c>
      <c r="AJ47" s="66">
        <f t="shared" si="1"/>
        <v>0</v>
      </c>
      <c r="AK47" s="66">
        <f t="shared" si="1"/>
        <v>145</v>
      </c>
      <c r="AL47" s="66">
        <f t="shared" si="1"/>
        <v>0</v>
      </c>
      <c r="AM47" s="66">
        <f t="shared" si="1"/>
        <v>102</v>
      </c>
      <c r="AN47" s="66">
        <f t="shared" si="1"/>
        <v>0</v>
      </c>
      <c r="AO47" s="66">
        <f t="shared" si="1"/>
        <v>219</v>
      </c>
      <c r="AP47" s="66">
        <f t="shared" si="1"/>
        <v>0</v>
      </c>
      <c r="AQ47" s="66">
        <f t="shared" si="1"/>
        <v>101</v>
      </c>
      <c r="AR47" s="66">
        <f t="shared" si="1"/>
        <v>0</v>
      </c>
      <c r="AS47" s="66">
        <f t="shared" si="1"/>
        <v>201</v>
      </c>
      <c r="AT47" s="66">
        <f t="shared" si="1"/>
        <v>0</v>
      </c>
      <c r="AU47" s="66">
        <f t="shared" si="1"/>
        <v>118</v>
      </c>
      <c r="AV47" s="66">
        <f t="shared" ref="AV47" si="2">SUM(AV17:AV30)</f>
        <v>118</v>
      </c>
    </row>
    <row r="48" spans="1:48" hidden="1" x14ac:dyDescent="0.35">
      <c r="E48">
        <f>SUM(F31:F41)</f>
        <v>199</v>
      </c>
      <c r="F48" s="66">
        <f t="shared" ref="F48:AV48" si="3">SUM(G31:G41)</f>
        <v>0</v>
      </c>
      <c r="G48" s="66">
        <f t="shared" si="3"/>
        <v>136</v>
      </c>
      <c r="H48" s="66">
        <f t="shared" si="3"/>
        <v>0</v>
      </c>
      <c r="I48" s="66">
        <f t="shared" si="3"/>
        <v>144</v>
      </c>
      <c r="J48" s="66">
        <f t="shared" si="3"/>
        <v>0</v>
      </c>
      <c r="K48" s="66">
        <f t="shared" si="3"/>
        <v>151</v>
      </c>
      <c r="L48" s="66">
        <f t="shared" si="3"/>
        <v>0</v>
      </c>
      <c r="M48" s="66">
        <f t="shared" si="3"/>
        <v>213</v>
      </c>
      <c r="N48" s="66">
        <f t="shared" si="3"/>
        <v>0</v>
      </c>
      <c r="O48" s="66">
        <f t="shared" si="3"/>
        <v>190</v>
      </c>
      <c r="P48" s="66">
        <f t="shared" si="3"/>
        <v>0</v>
      </c>
      <c r="Q48" s="66">
        <f t="shared" si="3"/>
        <v>190</v>
      </c>
      <c r="R48" s="66">
        <f t="shared" si="3"/>
        <v>0</v>
      </c>
      <c r="S48" s="66">
        <f t="shared" si="3"/>
        <v>126</v>
      </c>
      <c r="T48" s="66">
        <f t="shared" si="3"/>
        <v>0</v>
      </c>
      <c r="U48" s="66">
        <f t="shared" si="3"/>
        <v>160</v>
      </c>
      <c r="V48" s="66">
        <f t="shared" si="3"/>
        <v>0</v>
      </c>
      <c r="W48" s="66">
        <f t="shared" si="3"/>
        <v>131</v>
      </c>
      <c r="X48" s="66">
        <f t="shared" si="3"/>
        <v>0</v>
      </c>
      <c r="Y48" s="66">
        <f t="shared" si="3"/>
        <v>136</v>
      </c>
      <c r="Z48" s="66">
        <f t="shared" si="3"/>
        <v>0</v>
      </c>
      <c r="AA48" s="66">
        <f t="shared" si="3"/>
        <v>77</v>
      </c>
      <c r="AB48" s="66">
        <f t="shared" si="3"/>
        <v>0</v>
      </c>
      <c r="AC48" s="66">
        <f t="shared" si="3"/>
        <v>149</v>
      </c>
      <c r="AD48" s="66">
        <f t="shared" si="3"/>
        <v>0</v>
      </c>
      <c r="AE48" s="66">
        <f t="shared" si="3"/>
        <v>175</v>
      </c>
      <c r="AF48" s="66">
        <f t="shared" si="3"/>
        <v>0</v>
      </c>
      <c r="AG48" s="66">
        <f t="shared" si="3"/>
        <v>153</v>
      </c>
      <c r="AH48" s="66">
        <f t="shared" si="3"/>
        <v>0</v>
      </c>
      <c r="AI48" s="66">
        <f t="shared" si="3"/>
        <v>120</v>
      </c>
      <c r="AJ48" s="66">
        <f t="shared" si="3"/>
        <v>0</v>
      </c>
      <c r="AK48" s="66">
        <f t="shared" si="3"/>
        <v>104</v>
      </c>
      <c r="AL48" s="66">
        <f t="shared" si="3"/>
        <v>0</v>
      </c>
      <c r="AM48" s="66">
        <f t="shared" si="3"/>
        <v>189</v>
      </c>
      <c r="AN48" s="66">
        <f t="shared" si="3"/>
        <v>0</v>
      </c>
      <c r="AO48" s="66">
        <f t="shared" si="3"/>
        <v>220</v>
      </c>
      <c r="AP48" s="66">
        <f t="shared" si="3"/>
        <v>0</v>
      </c>
      <c r="AQ48" s="66">
        <f t="shared" si="3"/>
        <v>113</v>
      </c>
      <c r="AR48" s="66">
        <f t="shared" si="3"/>
        <v>0</v>
      </c>
      <c r="AS48" s="66">
        <f t="shared" si="3"/>
        <v>141</v>
      </c>
      <c r="AT48" s="66">
        <f t="shared" si="3"/>
        <v>0</v>
      </c>
      <c r="AU48" s="66">
        <f t="shared" si="3"/>
        <v>139</v>
      </c>
      <c r="AV48" s="66">
        <f t="shared" si="3"/>
        <v>0</v>
      </c>
    </row>
    <row r="50" spans="4:4" x14ac:dyDescent="0.35">
      <c r="D50" t="s">
        <v>7</v>
      </c>
    </row>
  </sheetData>
  <mergeCells count="93">
    <mergeCell ref="AU45:AV45"/>
    <mergeCell ref="S43:T43"/>
    <mergeCell ref="AQ45:AR45"/>
    <mergeCell ref="AS2:AT2"/>
    <mergeCell ref="AS43:AT43"/>
    <mergeCell ref="AS44:AT44"/>
    <mergeCell ref="AS45:AT45"/>
    <mergeCell ref="U44:V44"/>
    <mergeCell ref="AQ2:AR2"/>
    <mergeCell ref="AQ43:AR43"/>
    <mergeCell ref="AQ44:AR44"/>
    <mergeCell ref="AO44:AP44"/>
    <mergeCell ref="AE44:AF44"/>
    <mergeCell ref="AK44:AL44"/>
    <mergeCell ref="AM44:AN44"/>
    <mergeCell ref="AA44:AB44"/>
    <mergeCell ref="AC44:AD44"/>
    <mergeCell ref="AU2:AV2"/>
    <mergeCell ref="AU43:AV43"/>
    <mergeCell ref="AU44:AV44"/>
    <mergeCell ref="Y44:Z44"/>
    <mergeCell ref="AG44:AH44"/>
    <mergeCell ref="AI44:AJ44"/>
    <mergeCell ref="AI45:AJ45"/>
    <mergeCell ref="AA45:AB45"/>
    <mergeCell ref="AC45:AD45"/>
    <mergeCell ref="AE45:AF45"/>
    <mergeCell ref="AG45:AH45"/>
    <mergeCell ref="AM45:AN45"/>
    <mergeCell ref="AO45:AP45"/>
    <mergeCell ref="A3:A16"/>
    <mergeCell ref="W45:X45"/>
    <mergeCell ref="Y45:Z45"/>
    <mergeCell ref="E45:F45"/>
    <mergeCell ref="G45:H45"/>
    <mergeCell ref="I45:J45"/>
    <mergeCell ref="K45:L45"/>
    <mergeCell ref="M45:N45"/>
    <mergeCell ref="O45:P45"/>
    <mergeCell ref="Q45:R45"/>
    <mergeCell ref="S45:T45"/>
    <mergeCell ref="U45:V45"/>
    <mergeCell ref="S44:T44"/>
    <mergeCell ref="W44:X44"/>
    <mergeCell ref="M43:N43"/>
    <mergeCell ref="AK45:AL45"/>
    <mergeCell ref="AO43:AP43"/>
    <mergeCell ref="E44:F44"/>
    <mergeCell ref="G44:H44"/>
    <mergeCell ref="I44:J44"/>
    <mergeCell ref="K44:L44"/>
    <mergeCell ref="M44:N44"/>
    <mergeCell ref="O44:P44"/>
    <mergeCell ref="Q44:R44"/>
    <mergeCell ref="AA43:AB43"/>
    <mergeCell ref="AC43:AD43"/>
    <mergeCell ref="AE43:AF43"/>
    <mergeCell ref="AG43:AH43"/>
    <mergeCell ref="AI43:AJ43"/>
    <mergeCell ref="O43:P43"/>
    <mergeCell ref="B42:C42"/>
    <mergeCell ref="E43:F43"/>
    <mergeCell ref="G43:H43"/>
    <mergeCell ref="I43:J43"/>
    <mergeCell ref="K43:L43"/>
    <mergeCell ref="W43:X43"/>
    <mergeCell ref="Y43:Z43"/>
    <mergeCell ref="AK2:AL2"/>
    <mergeCell ref="AM2:AN2"/>
    <mergeCell ref="AO2:AP2"/>
    <mergeCell ref="AA2:AB2"/>
    <mergeCell ref="AC2:AD2"/>
    <mergeCell ref="AE2:AF2"/>
    <mergeCell ref="AG2:AH2"/>
    <mergeCell ref="AI2:AJ2"/>
    <mergeCell ref="AM43:AN43"/>
    <mergeCell ref="AK43:AL43"/>
    <mergeCell ref="A17:A30"/>
    <mergeCell ref="A31:A41"/>
    <mergeCell ref="Y2:Z2"/>
    <mergeCell ref="Q43:R43"/>
    <mergeCell ref="M2:N2"/>
    <mergeCell ref="B2:C2"/>
    <mergeCell ref="E2:F2"/>
    <mergeCell ref="G2:H2"/>
    <mergeCell ref="I2:J2"/>
    <mergeCell ref="K2:L2"/>
    <mergeCell ref="O2:P2"/>
    <mergeCell ref="Q2:R2"/>
    <mergeCell ref="S2:T2"/>
    <mergeCell ref="U2:V2"/>
    <mergeCell ref="W2:X2"/>
    <mergeCell ref="U43:V43"/>
  </mergeCells>
  <dataValidations count="2">
    <dataValidation type="list" allowBlank="1" showInputMessage="1" showErrorMessage="1" sqref="D42" xr:uid="{00000000-0002-0000-0000-000000000000}">
      <formula1>$D$29:$D$30</formula1>
    </dataValidation>
    <dataValidation type="list" allowBlank="1" showInputMessage="1" showErrorMessage="1" sqref="D3:D16 D18:D41" xr:uid="{00000000-0002-0000-0000-000001000000}">
      <formula1>B3:C3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A996-4239-41F2-80FF-E31B39C76CCD}">
  <dimension ref="A1:Y46"/>
  <sheetViews>
    <sheetView zoomScale="53" zoomScaleNormal="53" workbookViewId="0">
      <selection activeCell="F30" sqref="F30:F40"/>
    </sheetView>
  </sheetViews>
  <sheetFormatPr defaultRowHeight="14.5" x14ac:dyDescent="0.35"/>
  <cols>
    <col min="1" max="1" width="5.1796875" style="66" customWidth="1"/>
    <col min="2" max="2" width="7.6328125" style="66" customWidth="1"/>
    <col min="3" max="5" width="23.1796875" style="66" customWidth="1"/>
    <col min="6" max="6" width="14.179687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81640625" style="66" customWidth="1"/>
    <col min="12" max="12" width="9.1796875" style="66" customWidth="1"/>
    <col min="13" max="13" width="9.81640625" style="66" customWidth="1"/>
    <col min="14" max="14" width="8.90625" style="66" customWidth="1"/>
    <col min="15" max="15" width="11.453125" style="66" customWidth="1"/>
    <col min="16" max="16" width="12.453125" style="66" customWidth="1"/>
    <col min="17" max="17" width="9.81640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G1" s="66" t="s">
        <v>111</v>
      </c>
      <c r="I1" s="138" t="s">
        <v>4</v>
      </c>
      <c r="J1" s="138"/>
      <c r="K1" s="138"/>
      <c r="N1" s="6"/>
      <c r="O1" s="6"/>
    </row>
    <row r="2" spans="2:17" ht="15.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80</v>
      </c>
      <c r="F2" s="8">
        <v>18</v>
      </c>
      <c r="I2" s="69">
        <v>1</v>
      </c>
      <c r="J2" s="66">
        <f t="shared" ref="J2:J41" si="0">(MATCH(I2,$F$2:$F$41,0))</f>
        <v>23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22</v>
      </c>
      <c r="I3" s="69">
        <v>2</v>
      </c>
      <c r="J3" s="66">
        <f t="shared" si="0"/>
        <v>20</v>
      </c>
      <c r="K3" s="10" t="str">
        <f t="shared" si="1"/>
        <v>X</v>
      </c>
      <c r="M3" s="139" t="s">
        <v>6</v>
      </c>
      <c r="N3" s="140"/>
      <c r="O3" s="140" t="s">
        <v>110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3</v>
      </c>
      <c r="I4" s="69">
        <v>3</v>
      </c>
      <c r="J4" s="66">
        <f t="shared" si="0"/>
        <v>3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83</v>
      </c>
      <c r="F5" s="71">
        <v>30</v>
      </c>
      <c r="I5" s="69">
        <v>4</v>
      </c>
      <c r="J5" s="66">
        <f t="shared" si="0"/>
        <v>6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14</v>
      </c>
      <c r="H6" s="67"/>
      <c r="I6" s="4">
        <v>5</v>
      </c>
      <c r="J6" s="67">
        <f t="shared" si="0"/>
        <v>7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32</v>
      </c>
      <c r="F7" s="4">
        <v>4</v>
      </c>
      <c r="H7" s="67"/>
      <c r="I7" s="4">
        <v>6</v>
      </c>
      <c r="J7" s="67">
        <f t="shared" si="0"/>
        <v>11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5</v>
      </c>
      <c r="H8" s="67"/>
      <c r="I8" s="92">
        <v>7</v>
      </c>
      <c r="J8" s="5">
        <f t="shared" si="0"/>
        <v>40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22</v>
      </c>
      <c r="F9" s="71">
        <v>28</v>
      </c>
      <c r="H9" s="67"/>
      <c r="I9" s="4">
        <v>8</v>
      </c>
      <c r="J9" s="67">
        <f t="shared" si="0"/>
        <v>24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27</v>
      </c>
      <c r="H10" s="67"/>
      <c r="I10" s="4">
        <v>9</v>
      </c>
      <c r="J10" s="67">
        <f t="shared" si="0"/>
        <v>31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31</v>
      </c>
      <c r="H11" s="67"/>
      <c r="I11" s="4">
        <v>10</v>
      </c>
      <c r="J11" s="67">
        <f t="shared" si="0"/>
        <v>32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6</v>
      </c>
      <c r="H12" s="67"/>
      <c r="I12" s="4">
        <v>11</v>
      </c>
      <c r="J12" s="67">
        <f t="shared" si="0"/>
        <v>36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20</v>
      </c>
      <c r="H13" s="67"/>
      <c r="I13" s="4">
        <v>12</v>
      </c>
      <c r="J13" s="67">
        <f t="shared" si="0"/>
        <v>14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86</v>
      </c>
      <c r="F14" s="71">
        <v>29</v>
      </c>
      <c r="H14" s="67"/>
      <c r="I14" s="4">
        <v>13</v>
      </c>
      <c r="J14" s="67">
        <f t="shared" si="0"/>
        <v>19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12</v>
      </c>
      <c r="G15" s="66">
        <f>SUM(F2:F15)</f>
        <v>249</v>
      </c>
      <c r="H15" s="67"/>
      <c r="I15" s="92">
        <v>14</v>
      </c>
      <c r="J15" s="5">
        <f t="shared" si="0"/>
        <v>5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26</v>
      </c>
      <c r="H16" s="67"/>
      <c r="I16" s="4">
        <v>15</v>
      </c>
      <c r="J16" s="67">
        <f t="shared" si="0"/>
        <v>16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15</v>
      </c>
      <c r="H17" s="67"/>
      <c r="I17" s="4">
        <v>16</v>
      </c>
      <c r="J17" s="67">
        <f t="shared" si="0"/>
        <v>22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35</v>
      </c>
      <c r="H18" s="67"/>
      <c r="I18" s="4">
        <v>17</v>
      </c>
      <c r="J18" s="67">
        <f t="shared" si="0"/>
        <v>26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31</v>
      </c>
      <c r="F19" s="71">
        <v>19</v>
      </c>
      <c r="H19" s="67"/>
      <c r="I19" s="4">
        <v>18</v>
      </c>
      <c r="J19" s="67">
        <f t="shared" si="0"/>
        <v>1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58</v>
      </c>
      <c r="F20" s="71">
        <v>13</v>
      </c>
      <c r="H20" s="67"/>
      <c r="I20" s="4">
        <v>19</v>
      </c>
      <c r="J20" s="67">
        <f t="shared" si="0"/>
        <v>18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92</v>
      </c>
      <c r="F21" s="71">
        <v>2</v>
      </c>
      <c r="H21" s="67"/>
      <c r="I21" s="4">
        <v>20</v>
      </c>
      <c r="J21" s="67">
        <f t="shared" si="0"/>
        <v>12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40</v>
      </c>
      <c r="H22" s="67"/>
      <c r="I22" s="92">
        <v>21</v>
      </c>
      <c r="J22" s="5">
        <f t="shared" si="0"/>
        <v>33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94</v>
      </c>
      <c r="F23" s="71">
        <v>16</v>
      </c>
      <c r="H23" s="67"/>
      <c r="I23" s="4">
        <v>22</v>
      </c>
      <c r="J23" s="67">
        <f t="shared" si="0"/>
        <v>2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1</v>
      </c>
      <c r="H24" s="67"/>
      <c r="I24" s="4">
        <v>23</v>
      </c>
      <c r="J24" s="67">
        <f t="shared" si="0"/>
        <v>39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38</v>
      </c>
      <c r="F25" s="71">
        <v>8</v>
      </c>
      <c r="H25" s="67"/>
      <c r="I25" s="4">
        <v>24</v>
      </c>
      <c r="J25" s="67">
        <f t="shared" si="0"/>
        <v>35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32</v>
      </c>
      <c r="H26" s="67"/>
      <c r="I26" s="4">
        <v>25</v>
      </c>
      <c r="J26" s="67">
        <f t="shared" si="0"/>
        <v>37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96</v>
      </c>
      <c r="F27" s="71">
        <v>17</v>
      </c>
      <c r="H27" s="67"/>
      <c r="I27" s="4">
        <v>26</v>
      </c>
      <c r="J27" s="67">
        <f t="shared" si="0"/>
        <v>15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39</v>
      </c>
      <c r="H28" s="67"/>
      <c r="I28" s="4">
        <v>27</v>
      </c>
      <c r="J28" s="67">
        <f t="shared" si="0"/>
        <v>9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38</v>
      </c>
      <c r="G29" s="66">
        <f>SUM(F16:F29)</f>
        <v>301</v>
      </c>
      <c r="H29" s="67"/>
      <c r="I29" s="92">
        <v>28</v>
      </c>
      <c r="J29" s="5">
        <f t="shared" si="0"/>
        <v>8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40</v>
      </c>
      <c r="F30" s="71">
        <v>34</v>
      </c>
      <c r="H30" s="67"/>
      <c r="I30" s="4">
        <v>29</v>
      </c>
      <c r="J30" s="67">
        <f t="shared" si="0"/>
        <v>13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36</v>
      </c>
      <c r="H31" s="67"/>
      <c r="I31" s="4">
        <v>30</v>
      </c>
      <c r="J31" s="67">
        <f t="shared" si="0"/>
        <v>4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9</v>
      </c>
      <c r="H32" s="67"/>
      <c r="I32" s="4">
        <v>31</v>
      </c>
      <c r="J32" s="67">
        <f t="shared" si="0"/>
        <v>10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10</v>
      </c>
      <c r="H33" s="67"/>
      <c r="I33" s="4">
        <v>32</v>
      </c>
      <c r="J33" s="67">
        <f t="shared" si="0"/>
        <v>25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21</v>
      </c>
      <c r="H34" s="67"/>
      <c r="I34" s="4">
        <v>33</v>
      </c>
      <c r="J34" s="67">
        <f t="shared" si="0"/>
        <v>34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33</v>
      </c>
      <c r="H35" s="67"/>
      <c r="I35" s="4">
        <v>34</v>
      </c>
      <c r="J35" s="67">
        <f t="shared" si="0"/>
        <v>29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24</v>
      </c>
      <c r="H36" s="67"/>
      <c r="I36" s="92">
        <v>35</v>
      </c>
      <c r="J36" s="5">
        <f t="shared" si="0"/>
        <v>17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11</v>
      </c>
      <c r="H37" s="67"/>
      <c r="I37" s="4">
        <v>36</v>
      </c>
      <c r="J37" s="67">
        <f t="shared" si="0"/>
        <v>30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25</v>
      </c>
      <c r="H38" s="67"/>
      <c r="I38" s="4">
        <v>37</v>
      </c>
      <c r="J38" s="67">
        <f t="shared" si="0"/>
        <v>38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37</v>
      </c>
      <c r="H39" s="67"/>
      <c r="I39" s="4">
        <v>38</v>
      </c>
      <c r="J39" s="67">
        <f t="shared" si="0"/>
        <v>28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23</v>
      </c>
      <c r="H40" s="67"/>
      <c r="I40" s="4">
        <v>39</v>
      </c>
      <c r="J40" s="67">
        <f t="shared" si="0"/>
        <v>27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68</v>
      </c>
      <c r="F41" s="24">
        <v>7</v>
      </c>
      <c r="G41" s="66">
        <f>+F30+F31+F33+F32+F34+F35+F36+F37+F38+F39+F40</f>
        <v>263</v>
      </c>
      <c r="H41" s="67"/>
      <c r="I41" s="92">
        <v>40</v>
      </c>
      <c r="J41" s="5">
        <f t="shared" si="0"/>
        <v>21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89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605B-208C-4F2E-BFC7-4BBB8A9D7647}">
  <dimension ref="A1:Y46"/>
  <sheetViews>
    <sheetView zoomScale="53" zoomScaleNormal="53" workbookViewId="0">
      <selection activeCell="F30" sqref="F30:F40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17968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7265625" style="66" customWidth="1"/>
    <col min="14" max="14" width="8.81640625" style="66" customWidth="1"/>
    <col min="15" max="15" width="11.453125" style="66" customWidth="1"/>
    <col min="16" max="16" width="12.453125" style="66" customWidth="1"/>
    <col min="17" max="17" width="9.7265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7</v>
      </c>
      <c r="I2" s="69">
        <v>1</v>
      </c>
      <c r="J2" s="66">
        <f t="shared" ref="J2:J41" si="0">(MATCH(I2,$F$2:$F$41,0))</f>
        <v>4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31</v>
      </c>
      <c r="I3" s="69">
        <v>2</v>
      </c>
      <c r="J3" s="66">
        <f t="shared" si="0"/>
        <v>20</v>
      </c>
      <c r="K3" s="10" t="str">
        <f t="shared" si="1"/>
        <v>X</v>
      </c>
      <c r="M3" s="139" t="s">
        <v>6</v>
      </c>
      <c r="N3" s="140"/>
      <c r="O3" s="140" t="s">
        <v>112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47</v>
      </c>
      <c r="F4" s="68">
        <v>8</v>
      </c>
      <c r="I4" s="69">
        <v>3</v>
      </c>
      <c r="J4" s="66">
        <f t="shared" si="0"/>
        <v>17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82</v>
      </c>
      <c r="F5" s="71">
        <v>1</v>
      </c>
      <c r="I5" s="69">
        <v>4</v>
      </c>
      <c r="J5" s="66">
        <f t="shared" si="0"/>
        <v>19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27</v>
      </c>
      <c r="H6" s="67"/>
      <c r="I6" s="4">
        <v>5</v>
      </c>
      <c r="J6" s="67">
        <f t="shared" si="0"/>
        <v>22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9</v>
      </c>
      <c r="H7" s="67"/>
      <c r="I7" s="4">
        <v>6</v>
      </c>
      <c r="J7" s="67">
        <f t="shared" si="0"/>
        <v>26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10</v>
      </c>
      <c r="H8" s="67"/>
      <c r="I8" s="92">
        <v>7</v>
      </c>
      <c r="J8" s="5">
        <f t="shared" si="0"/>
        <v>1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14</v>
      </c>
      <c r="F9" s="71">
        <v>11</v>
      </c>
      <c r="H9" s="67"/>
      <c r="I9" s="4">
        <v>8</v>
      </c>
      <c r="J9" s="67">
        <f t="shared" si="0"/>
        <v>3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28</v>
      </c>
      <c r="H10" s="67"/>
      <c r="I10" s="4">
        <v>9</v>
      </c>
      <c r="J10" s="67">
        <f t="shared" si="0"/>
        <v>6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23</v>
      </c>
      <c r="H11" s="67"/>
      <c r="I11" s="4">
        <v>10</v>
      </c>
      <c r="J11" s="67">
        <f t="shared" si="0"/>
        <v>7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29</v>
      </c>
      <c r="H12" s="67"/>
      <c r="I12" s="4">
        <v>11</v>
      </c>
      <c r="J12" s="67">
        <f t="shared" si="0"/>
        <v>8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12</v>
      </c>
      <c r="H13" s="67"/>
      <c r="I13" s="4">
        <v>12</v>
      </c>
      <c r="J13" s="67">
        <f t="shared" si="0"/>
        <v>12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86</v>
      </c>
      <c r="F14" s="71">
        <v>13</v>
      </c>
      <c r="H14" s="67"/>
      <c r="I14" s="4">
        <v>13</v>
      </c>
      <c r="J14" s="67">
        <f t="shared" si="0"/>
        <v>13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14</v>
      </c>
      <c r="H15" s="67"/>
      <c r="I15" s="92">
        <v>14</v>
      </c>
      <c r="J15" s="5">
        <f t="shared" si="0"/>
        <v>14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15</v>
      </c>
      <c r="H16" s="67"/>
      <c r="I16" s="4">
        <v>15</v>
      </c>
      <c r="J16" s="67">
        <f t="shared" si="0"/>
        <v>15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37</v>
      </c>
      <c r="H17" s="67"/>
      <c r="I17" s="4">
        <v>16</v>
      </c>
      <c r="J17" s="67">
        <f t="shared" si="0"/>
        <v>18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3</v>
      </c>
      <c r="H18" s="67"/>
      <c r="I18" s="4">
        <v>17</v>
      </c>
      <c r="J18" s="67">
        <f t="shared" si="0"/>
        <v>40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19</v>
      </c>
      <c r="F19" s="71">
        <v>16</v>
      </c>
      <c r="H19" s="67"/>
      <c r="I19" s="4">
        <v>18</v>
      </c>
      <c r="J19" s="67">
        <f t="shared" si="0"/>
        <v>21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59</v>
      </c>
      <c r="F20" s="71">
        <v>4</v>
      </c>
      <c r="H20" s="67"/>
      <c r="I20" s="4">
        <v>19</v>
      </c>
      <c r="J20" s="67">
        <f t="shared" si="0"/>
        <v>23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2</v>
      </c>
      <c r="H21" s="67"/>
      <c r="I21" s="4">
        <v>20</v>
      </c>
      <c r="J21" s="67">
        <f t="shared" si="0"/>
        <v>24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18</v>
      </c>
      <c r="H22" s="67"/>
      <c r="I22" s="92">
        <v>21</v>
      </c>
      <c r="J22" s="5">
        <f t="shared" si="0"/>
        <v>34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94</v>
      </c>
      <c r="F23" s="71">
        <v>5</v>
      </c>
      <c r="H23" s="67"/>
      <c r="I23" s="4">
        <v>22</v>
      </c>
      <c r="J23" s="67">
        <f t="shared" si="0"/>
        <v>31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19</v>
      </c>
      <c r="H24" s="67"/>
      <c r="I24" s="4">
        <v>23</v>
      </c>
      <c r="J24" s="67">
        <f t="shared" si="0"/>
        <v>10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20</v>
      </c>
      <c r="H25" s="67"/>
      <c r="I25" s="4">
        <v>24</v>
      </c>
      <c r="J25" s="67">
        <f t="shared" si="0"/>
        <v>30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35</v>
      </c>
      <c r="H26" s="67"/>
      <c r="I26" s="4">
        <v>25</v>
      </c>
      <c r="J26" s="67">
        <f t="shared" si="0"/>
        <v>35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96</v>
      </c>
      <c r="F27" s="71">
        <v>6</v>
      </c>
      <c r="H27" s="67"/>
      <c r="I27" s="4">
        <v>26</v>
      </c>
      <c r="J27" s="67">
        <f t="shared" si="0"/>
        <v>29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32</v>
      </c>
      <c r="H28" s="67"/>
      <c r="I28" s="4">
        <v>27</v>
      </c>
      <c r="J28" s="67">
        <f t="shared" si="0"/>
        <v>5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40</v>
      </c>
      <c r="H29" s="67"/>
      <c r="I29" s="92">
        <v>28</v>
      </c>
      <c r="J29" s="5">
        <f t="shared" si="0"/>
        <v>9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26</v>
      </c>
      <c r="H30" s="67"/>
      <c r="I30" s="4">
        <v>29</v>
      </c>
      <c r="J30" s="67">
        <f t="shared" si="0"/>
        <v>11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24</v>
      </c>
      <c r="H31" s="67"/>
      <c r="I31" s="4">
        <v>30</v>
      </c>
      <c r="J31" s="67">
        <f t="shared" si="0"/>
        <v>33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22</v>
      </c>
      <c r="H32" s="67"/>
      <c r="I32" s="4">
        <v>31</v>
      </c>
      <c r="J32" s="67">
        <f t="shared" si="0"/>
        <v>2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36</v>
      </c>
      <c r="H33" s="67"/>
      <c r="I33" s="4">
        <v>32</v>
      </c>
      <c r="J33" s="67">
        <f t="shared" si="0"/>
        <v>27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30</v>
      </c>
      <c r="H34" s="67"/>
      <c r="I34" s="4">
        <v>33</v>
      </c>
      <c r="J34" s="67">
        <f t="shared" si="0"/>
        <v>38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21</v>
      </c>
      <c r="H35" s="67"/>
      <c r="I35" s="4">
        <v>34</v>
      </c>
      <c r="J35" s="67">
        <f t="shared" si="0"/>
        <v>36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25</v>
      </c>
      <c r="H36" s="67"/>
      <c r="I36" s="92">
        <v>35</v>
      </c>
      <c r="J36" s="5">
        <f t="shared" si="0"/>
        <v>25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34</v>
      </c>
      <c r="H37" s="67"/>
      <c r="I37" s="4">
        <v>36</v>
      </c>
      <c r="J37" s="67">
        <f t="shared" si="0"/>
        <v>32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38</v>
      </c>
      <c r="H38" s="67"/>
      <c r="I38" s="4">
        <v>37</v>
      </c>
      <c r="J38" s="67">
        <f t="shared" si="0"/>
        <v>16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33</v>
      </c>
      <c r="H39" s="67"/>
      <c r="I39" s="4">
        <v>38</v>
      </c>
      <c r="J39" s="67">
        <f t="shared" si="0"/>
        <v>37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39</v>
      </c>
      <c r="H40" s="67"/>
      <c r="I40" s="4">
        <v>39</v>
      </c>
      <c r="J40" s="67">
        <f t="shared" si="0"/>
        <v>39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17</v>
      </c>
      <c r="H41" s="67"/>
      <c r="I41" s="92">
        <v>40</v>
      </c>
      <c r="J41" s="5">
        <f t="shared" si="0"/>
        <v>28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83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E0CAA-AA09-4416-8535-AF0172E08B38}">
  <dimension ref="A1:Y46"/>
  <sheetViews>
    <sheetView zoomScale="50" zoomScaleNormal="50" workbookViewId="0">
      <selection activeCell="F30" sqref="F30:F40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17968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7265625" style="66" customWidth="1"/>
    <col min="14" max="14" width="8.81640625" style="66" customWidth="1"/>
    <col min="15" max="15" width="16.7265625" style="66" customWidth="1"/>
    <col min="16" max="16" width="12.453125" style="66" customWidth="1"/>
    <col min="17" max="17" width="9.7265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80</v>
      </c>
      <c r="F2" s="8">
        <v>11</v>
      </c>
      <c r="I2" s="69">
        <v>1</v>
      </c>
      <c r="J2" s="66">
        <f t="shared" ref="J2:J41" si="0">(MATCH(I2,$F$2:$F$41,0))</f>
        <v>17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37</v>
      </c>
      <c r="I3" s="69">
        <v>2</v>
      </c>
      <c r="J3" s="66">
        <f t="shared" si="0"/>
        <v>20</v>
      </c>
      <c r="K3" s="10" t="str">
        <f t="shared" si="1"/>
        <v>X</v>
      </c>
      <c r="M3" s="139" t="s">
        <v>6</v>
      </c>
      <c r="N3" s="140"/>
      <c r="O3" s="140" t="s">
        <v>117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30</v>
      </c>
      <c r="I4" s="69">
        <v>3</v>
      </c>
      <c r="J4" s="66">
        <f t="shared" si="0"/>
        <v>16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83</v>
      </c>
      <c r="F5" s="71">
        <v>7</v>
      </c>
      <c r="I5" s="69">
        <v>4</v>
      </c>
      <c r="J5" s="66">
        <f t="shared" si="0"/>
        <v>24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36</v>
      </c>
      <c r="H6" s="67"/>
      <c r="I6" s="4">
        <v>5</v>
      </c>
      <c r="J6" s="67">
        <f t="shared" si="0"/>
        <v>19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8</v>
      </c>
      <c r="H7" s="67"/>
      <c r="I7" s="4">
        <v>6</v>
      </c>
      <c r="J7" s="67">
        <f t="shared" si="0"/>
        <v>26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24</v>
      </c>
      <c r="F8" s="71">
        <v>31</v>
      </c>
      <c r="H8" s="67"/>
      <c r="I8" s="92">
        <v>7</v>
      </c>
      <c r="J8" s="5">
        <f t="shared" si="0"/>
        <v>4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14</v>
      </c>
      <c r="F9" s="71">
        <v>12</v>
      </c>
      <c r="H9" s="67"/>
      <c r="I9" s="4">
        <v>8</v>
      </c>
      <c r="J9" s="67">
        <f t="shared" si="0"/>
        <v>6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27</v>
      </c>
      <c r="H10" s="67"/>
      <c r="I10" s="4">
        <v>9</v>
      </c>
      <c r="J10" s="67">
        <f t="shared" si="0"/>
        <v>14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38</v>
      </c>
      <c r="H11" s="67"/>
      <c r="I11" s="4">
        <v>10</v>
      </c>
      <c r="J11" s="67">
        <f t="shared" si="0"/>
        <v>25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13</v>
      </c>
      <c r="H12" s="67"/>
      <c r="I12" s="4">
        <v>11</v>
      </c>
      <c r="J12" s="67">
        <f t="shared" si="0"/>
        <v>1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32</v>
      </c>
      <c r="H13" s="67"/>
      <c r="I13" s="4">
        <v>12</v>
      </c>
      <c r="J13" s="67">
        <f t="shared" si="0"/>
        <v>8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86</v>
      </c>
      <c r="F14" s="71">
        <v>14</v>
      </c>
      <c r="H14" s="67"/>
      <c r="I14" s="4">
        <v>13</v>
      </c>
      <c r="J14" s="67">
        <f t="shared" si="0"/>
        <v>11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9</v>
      </c>
      <c r="H15" s="67"/>
      <c r="I15" s="92">
        <v>14</v>
      </c>
      <c r="J15" s="5">
        <f t="shared" si="0"/>
        <v>13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22</v>
      </c>
      <c r="H16" s="67"/>
      <c r="I16" s="4">
        <v>15</v>
      </c>
      <c r="J16" s="67">
        <f t="shared" si="0"/>
        <v>34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3</v>
      </c>
      <c r="H17" s="67"/>
      <c r="I17" s="4">
        <v>16</v>
      </c>
      <c r="J17" s="67">
        <f t="shared" si="0"/>
        <v>21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91</v>
      </c>
      <c r="F18" s="71">
        <v>1</v>
      </c>
      <c r="H18" s="67"/>
      <c r="I18" s="4">
        <v>17</v>
      </c>
      <c r="J18" s="67">
        <f t="shared" si="0"/>
        <v>22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19</v>
      </c>
      <c r="F19" s="71">
        <v>24</v>
      </c>
      <c r="H19" s="67"/>
      <c r="I19" s="4">
        <v>18</v>
      </c>
      <c r="J19" s="67">
        <f t="shared" si="0"/>
        <v>40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58</v>
      </c>
      <c r="F20" s="71">
        <v>5</v>
      </c>
      <c r="H20" s="67"/>
      <c r="I20" s="4">
        <v>19</v>
      </c>
      <c r="J20" s="67">
        <f t="shared" si="0"/>
        <v>38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2</v>
      </c>
      <c r="H21" s="67"/>
      <c r="I21" s="4">
        <v>20</v>
      </c>
      <c r="J21" s="67">
        <f t="shared" si="0"/>
        <v>37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16</v>
      </c>
      <c r="H22" s="67"/>
      <c r="I22" s="92">
        <v>21</v>
      </c>
      <c r="J22" s="5">
        <f t="shared" si="0"/>
        <v>35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94</v>
      </c>
      <c r="F23" s="71">
        <v>17</v>
      </c>
      <c r="H23" s="67"/>
      <c r="I23" s="4">
        <v>22</v>
      </c>
      <c r="J23" s="67">
        <f t="shared" si="0"/>
        <v>15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23</v>
      </c>
      <c r="H24" s="67"/>
      <c r="I24" s="4">
        <v>23</v>
      </c>
      <c r="J24" s="67">
        <f t="shared" si="0"/>
        <v>23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4</v>
      </c>
      <c r="H25" s="67"/>
      <c r="I25" s="4">
        <v>24</v>
      </c>
      <c r="J25" s="67">
        <f t="shared" si="0"/>
        <v>18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10</v>
      </c>
      <c r="H26" s="67"/>
      <c r="I26" s="4">
        <v>25</v>
      </c>
      <c r="J26" s="67">
        <f t="shared" si="0"/>
        <v>31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15</v>
      </c>
      <c r="F27" s="71">
        <v>6</v>
      </c>
      <c r="H27" s="67"/>
      <c r="I27" s="4">
        <v>26</v>
      </c>
      <c r="J27" s="67">
        <f t="shared" si="0"/>
        <v>32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34</v>
      </c>
      <c r="H28" s="67"/>
      <c r="I28" s="4">
        <v>27</v>
      </c>
      <c r="J28" s="67">
        <f t="shared" si="0"/>
        <v>9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39</v>
      </c>
      <c r="H29" s="67"/>
      <c r="I29" s="92">
        <v>28</v>
      </c>
      <c r="J29" s="5">
        <f t="shared" si="0"/>
        <v>33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29</v>
      </c>
      <c r="H30" s="67"/>
      <c r="I30" s="4">
        <v>29</v>
      </c>
      <c r="J30" s="67">
        <f t="shared" si="0"/>
        <v>29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33</v>
      </c>
      <c r="H31" s="67"/>
      <c r="I31" s="4">
        <v>30</v>
      </c>
      <c r="J31" s="67">
        <f t="shared" si="0"/>
        <v>3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41</v>
      </c>
      <c r="F32" s="71">
        <v>25</v>
      </c>
      <c r="H32" s="67"/>
      <c r="I32" s="4">
        <v>31</v>
      </c>
      <c r="J32" s="67">
        <f t="shared" si="0"/>
        <v>7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26</v>
      </c>
      <c r="H33" s="67"/>
      <c r="I33" s="4">
        <v>32</v>
      </c>
      <c r="J33" s="67">
        <f t="shared" si="0"/>
        <v>12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28</v>
      </c>
      <c r="H34" s="67"/>
      <c r="I34" s="4">
        <v>33</v>
      </c>
      <c r="J34" s="67">
        <f t="shared" si="0"/>
        <v>30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15</v>
      </c>
      <c r="H35" s="67"/>
      <c r="I35" s="4">
        <v>34</v>
      </c>
      <c r="J35" s="67">
        <f t="shared" si="0"/>
        <v>27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21</v>
      </c>
      <c r="H36" s="67"/>
      <c r="I36" s="92">
        <v>35</v>
      </c>
      <c r="J36" s="5">
        <f t="shared" si="0"/>
        <v>36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35</v>
      </c>
      <c r="H37" s="67"/>
      <c r="I37" s="4">
        <v>36</v>
      </c>
      <c r="J37" s="67">
        <f t="shared" si="0"/>
        <v>5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20</v>
      </c>
      <c r="H38" s="67"/>
      <c r="I38" s="4">
        <v>37</v>
      </c>
      <c r="J38" s="67">
        <f t="shared" si="0"/>
        <v>2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19</v>
      </c>
      <c r="H39" s="67"/>
      <c r="I39" s="4">
        <v>38</v>
      </c>
      <c r="J39" s="67">
        <f t="shared" si="0"/>
        <v>10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40</v>
      </c>
      <c r="H40" s="67"/>
      <c r="I40" s="4">
        <v>39</v>
      </c>
      <c r="J40" s="67">
        <f t="shared" si="0"/>
        <v>28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18</v>
      </c>
      <c r="H41" s="67"/>
      <c r="I41" s="92">
        <v>40</v>
      </c>
      <c r="J41" s="5">
        <f t="shared" si="0"/>
        <v>39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77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FF6A-722C-44BE-9449-F3202FCE9423}">
  <dimension ref="A1:Y46"/>
  <sheetViews>
    <sheetView zoomScale="50" zoomScaleNormal="50" workbookViewId="0">
      <selection activeCell="F30" sqref="F30:F40"/>
    </sheetView>
  </sheetViews>
  <sheetFormatPr defaultRowHeight="14.5" x14ac:dyDescent="0.35"/>
  <cols>
    <col min="1" max="1" width="5.1796875" style="66" customWidth="1"/>
    <col min="2" max="2" width="7.6328125" style="66" customWidth="1"/>
    <col min="3" max="5" width="23.1796875" style="66" customWidth="1"/>
    <col min="6" max="6" width="14.179687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81640625" style="66" customWidth="1"/>
    <col min="12" max="12" width="9.1796875" style="66" customWidth="1"/>
    <col min="13" max="13" width="9.81640625" style="66" customWidth="1"/>
    <col min="14" max="14" width="8.90625" style="66" customWidth="1"/>
    <col min="15" max="15" width="34" style="66" customWidth="1"/>
    <col min="16" max="16" width="12.453125" style="66" customWidth="1"/>
    <col min="17" max="17" width="9.81640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80</v>
      </c>
      <c r="F2" s="8">
        <v>1</v>
      </c>
      <c r="I2" s="69">
        <v>1</v>
      </c>
      <c r="J2" s="66">
        <f t="shared" ref="J2:J41" si="0">(MATCH(I2,$F$2:$F$41,0))</f>
        <v>1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11</v>
      </c>
      <c r="F3" s="68">
        <v>2</v>
      </c>
      <c r="I3" s="69">
        <v>2</v>
      </c>
      <c r="J3" s="66">
        <f t="shared" si="0"/>
        <v>2</v>
      </c>
      <c r="K3" s="10" t="str">
        <f t="shared" si="1"/>
        <v>X</v>
      </c>
      <c r="M3" s="139" t="s">
        <v>6</v>
      </c>
      <c r="N3" s="140"/>
      <c r="O3" s="140" t="s">
        <v>119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3</v>
      </c>
      <c r="I4" s="69">
        <v>3</v>
      </c>
      <c r="J4" s="66">
        <f t="shared" si="0"/>
        <v>3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82</v>
      </c>
      <c r="F5" s="71">
        <v>4</v>
      </c>
      <c r="I5" s="69">
        <v>4</v>
      </c>
      <c r="J5" s="66">
        <f t="shared" si="0"/>
        <v>4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5</v>
      </c>
      <c r="H6" s="67"/>
      <c r="I6" s="4">
        <v>5</v>
      </c>
      <c r="J6" s="67">
        <f t="shared" si="0"/>
        <v>5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6</v>
      </c>
      <c r="H7" s="67"/>
      <c r="I7" s="4">
        <v>6</v>
      </c>
      <c r="J7" s="67">
        <f t="shared" si="0"/>
        <v>6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24</v>
      </c>
      <c r="F8" s="71">
        <v>7</v>
      </c>
      <c r="H8" s="67"/>
      <c r="I8" s="92">
        <v>7</v>
      </c>
      <c r="J8" s="5">
        <f t="shared" si="0"/>
        <v>7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14</v>
      </c>
      <c r="F9" s="71">
        <v>8</v>
      </c>
      <c r="H9" s="67"/>
      <c r="I9" s="4">
        <v>8</v>
      </c>
      <c r="J9" s="67">
        <f t="shared" si="0"/>
        <v>8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9</v>
      </c>
      <c r="H10" s="67"/>
      <c r="I10" s="4">
        <v>9</v>
      </c>
      <c r="J10" s="67">
        <f t="shared" si="0"/>
        <v>9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10</v>
      </c>
      <c r="H11" s="67"/>
      <c r="I11" s="4">
        <v>10</v>
      </c>
      <c r="J11" s="67">
        <f t="shared" si="0"/>
        <v>10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11</v>
      </c>
      <c r="H12" s="67"/>
      <c r="I12" s="4">
        <v>11</v>
      </c>
      <c r="J12" s="67">
        <f t="shared" si="0"/>
        <v>11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12</v>
      </c>
      <c r="H13" s="67"/>
      <c r="I13" s="4">
        <v>12</v>
      </c>
      <c r="J13" s="67">
        <f t="shared" si="0"/>
        <v>12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10</v>
      </c>
      <c r="F14" s="71">
        <v>13</v>
      </c>
      <c r="H14" s="67"/>
      <c r="I14" s="4">
        <v>13</v>
      </c>
      <c r="J14" s="67">
        <f t="shared" si="0"/>
        <v>13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17</v>
      </c>
      <c r="F15" s="21">
        <v>14</v>
      </c>
      <c r="H15" s="67"/>
      <c r="I15" s="92">
        <v>14</v>
      </c>
      <c r="J15" s="5">
        <f t="shared" si="0"/>
        <v>14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15</v>
      </c>
      <c r="H16" s="67"/>
      <c r="I16" s="4">
        <v>15</v>
      </c>
      <c r="J16" s="67">
        <f t="shared" si="0"/>
        <v>15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16</v>
      </c>
      <c r="H17" s="67"/>
      <c r="I17" s="4">
        <v>16</v>
      </c>
      <c r="J17" s="67">
        <f t="shared" si="0"/>
        <v>16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91</v>
      </c>
      <c r="F18" s="71">
        <v>17</v>
      </c>
      <c r="H18" s="67"/>
      <c r="I18" s="4">
        <v>17</v>
      </c>
      <c r="J18" s="67">
        <f t="shared" si="0"/>
        <v>17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19</v>
      </c>
      <c r="F19" s="71">
        <v>18</v>
      </c>
      <c r="H19" s="67"/>
      <c r="I19" s="4">
        <v>18</v>
      </c>
      <c r="J19" s="67">
        <f t="shared" si="0"/>
        <v>18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58</v>
      </c>
      <c r="F20" s="71">
        <v>19</v>
      </c>
      <c r="H20" s="67"/>
      <c r="I20" s="4">
        <v>19</v>
      </c>
      <c r="J20" s="67">
        <f t="shared" si="0"/>
        <v>19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92</v>
      </c>
      <c r="F21" s="71">
        <v>20</v>
      </c>
      <c r="H21" s="67"/>
      <c r="I21" s="4">
        <v>20</v>
      </c>
      <c r="J21" s="67">
        <f t="shared" si="0"/>
        <v>20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21</v>
      </c>
      <c r="H22" s="67"/>
      <c r="I22" s="92">
        <v>21</v>
      </c>
      <c r="J22" s="5">
        <f t="shared" si="0"/>
        <v>21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22</v>
      </c>
      <c r="H23" s="67"/>
      <c r="I23" s="4">
        <v>22</v>
      </c>
      <c r="J23" s="67">
        <f t="shared" si="0"/>
        <v>22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23</v>
      </c>
      <c r="H24" s="67"/>
      <c r="I24" s="4">
        <v>23</v>
      </c>
      <c r="J24" s="67">
        <f t="shared" si="0"/>
        <v>23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38</v>
      </c>
      <c r="F25" s="71">
        <v>24</v>
      </c>
      <c r="H25" s="67"/>
      <c r="I25" s="4">
        <v>24</v>
      </c>
      <c r="J25" s="67">
        <f t="shared" si="0"/>
        <v>24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25</v>
      </c>
      <c r="H26" s="67"/>
      <c r="I26" s="4">
        <v>25</v>
      </c>
      <c r="J26" s="67">
        <f t="shared" si="0"/>
        <v>25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15</v>
      </c>
      <c r="F27" s="71">
        <v>26</v>
      </c>
      <c r="H27" s="67"/>
      <c r="I27" s="4">
        <v>26</v>
      </c>
      <c r="J27" s="67">
        <f t="shared" si="0"/>
        <v>26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27</v>
      </c>
      <c r="H28" s="67"/>
      <c r="I28" s="4">
        <v>27</v>
      </c>
      <c r="J28" s="67">
        <f t="shared" si="0"/>
        <v>27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28</v>
      </c>
      <c r="H29" s="67"/>
      <c r="I29" s="92">
        <v>28</v>
      </c>
      <c r="J29" s="5">
        <f t="shared" si="0"/>
        <v>28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29</v>
      </c>
      <c r="H30" s="67"/>
      <c r="I30" s="4">
        <v>29</v>
      </c>
      <c r="J30" s="67">
        <f t="shared" si="0"/>
        <v>29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98</v>
      </c>
      <c r="F31" s="71">
        <v>30</v>
      </c>
      <c r="H31" s="67"/>
      <c r="I31" s="4">
        <v>30</v>
      </c>
      <c r="J31" s="67">
        <f t="shared" si="0"/>
        <v>30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41</v>
      </c>
      <c r="F32" s="71">
        <v>31</v>
      </c>
      <c r="H32" s="67"/>
      <c r="I32" s="4">
        <v>31</v>
      </c>
      <c r="J32" s="67">
        <f t="shared" si="0"/>
        <v>31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32</v>
      </c>
      <c r="H33" s="67"/>
      <c r="I33" s="4">
        <v>32</v>
      </c>
      <c r="J33" s="67">
        <f t="shared" si="0"/>
        <v>32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33</v>
      </c>
      <c r="H34" s="67"/>
      <c r="I34" s="4">
        <v>33</v>
      </c>
      <c r="J34" s="67">
        <f t="shared" si="0"/>
        <v>33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34</v>
      </c>
      <c r="H35" s="67"/>
      <c r="I35" s="4">
        <v>34</v>
      </c>
      <c r="J35" s="67">
        <f t="shared" si="0"/>
        <v>34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35</v>
      </c>
      <c r="H36" s="67"/>
      <c r="I36" s="92">
        <v>35</v>
      </c>
      <c r="J36" s="5">
        <f t="shared" si="0"/>
        <v>35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36</v>
      </c>
      <c r="H37" s="67"/>
      <c r="I37" s="4">
        <v>36</v>
      </c>
      <c r="J37" s="67">
        <f t="shared" si="0"/>
        <v>36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49</v>
      </c>
      <c r="F38" s="4">
        <v>37</v>
      </c>
      <c r="H38" s="67"/>
      <c r="I38" s="4">
        <v>37</v>
      </c>
      <c r="J38" s="67">
        <f t="shared" si="0"/>
        <v>37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57</v>
      </c>
      <c r="F39" s="71">
        <v>38</v>
      </c>
      <c r="H39" s="67"/>
      <c r="I39" s="4">
        <v>38</v>
      </c>
      <c r="J39" s="67">
        <f t="shared" si="0"/>
        <v>38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39</v>
      </c>
      <c r="H40" s="67"/>
      <c r="I40" s="4">
        <v>39</v>
      </c>
      <c r="J40" s="67">
        <f t="shared" si="0"/>
        <v>39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40</v>
      </c>
      <c r="H41" s="67"/>
      <c r="I41" s="92">
        <v>40</v>
      </c>
      <c r="J41" s="5">
        <f t="shared" si="0"/>
        <v>40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71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1C0E-33F7-4F73-9A79-92E117194C9E}">
  <dimension ref="A1:Y46"/>
  <sheetViews>
    <sheetView zoomScale="53" zoomScaleNormal="53" workbookViewId="0">
      <selection activeCell="F30" sqref="F30"/>
    </sheetView>
  </sheetViews>
  <sheetFormatPr defaultRowHeight="14.5" x14ac:dyDescent="0.35"/>
  <cols>
    <col min="1" max="1" width="5.1796875" style="66" customWidth="1"/>
    <col min="2" max="2" width="7.6328125" style="66" customWidth="1"/>
    <col min="3" max="5" width="23.1796875" style="66" customWidth="1"/>
    <col min="6" max="6" width="14.179687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81640625" style="66" customWidth="1"/>
    <col min="12" max="12" width="9.1796875" style="66" customWidth="1"/>
    <col min="13" max="13" width="9.81640625" style="66" customWidth="1"/>
    <col min="14" max="14" width="8.90625" style="66" customWidth="1"/>
    <col min="15" max="15" width="11.453125" style="66" customWidth="1"/>
    <col min="16" max="16" width="12.453125" style="66" customWidth="1"/>
    <col min="17" max="17" width="9.81640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80</v>
      </c>
      <c r="F2" s="8">
        <v>2</v>
      </c>
      <c r="I2" s="69">
        <v>1</v>
      </c>
      <c r="J2" s="66">
        <f t="shared" ref="J2:J41" si="0">(MATCH(I2,$F$2:$F$41,0))</f>
        <v>6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39</v>
      </c>
      <c r="I3" s="69">
        <v>2</v>
      </c>
      <c r="J3" s="66">
        <f t="shared" si="0"/>
        <v>1</v>
      </c>
      <c r="K3" s="10" t="str">
        <f t="shared" si="1"/>
        <v>X</v>
      </c>
      <c r="M3" s="139" t="s">
        <v>6</v>
      </c>
      <c r="N3" s="140"/>
      <c r="O3" s="140" t="s">
        <v>120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34</v>
      </c>
      <c r="I4" s="69">
        <v>3</v>
      </c>
      <c r="J4" s="66">
        <f t="shared" si="0"/>
        <v>19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83</v>
      </c>
      <c r="F5" s="71">
        <v>25</v>
      </c>
      <c r="I5" s="69">
        <v>4</v>
      </c>
      <c r="J5" s="66">
        <f t="shared" si="0"/>
        <v>36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35</v>
      </c>
      <c r="H6" s="67"/>
      <c r="I6" s="4">
        <v>5</v>
      </c>
      <c r="J6" s="67">
        <f t="shared" si="0"/>
        <v>21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1</v>
      </c>
      <c r="H7" s="67"/>
      <c r="I7" s="4">
        <v>6</v>
      </c>
      <c r="J7" s="67">
        <f t="shared" si="0"/>
        <v>9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30</v>
      </c>
      <c r="H8" s="67"/>
      <c r="I8" s="92">
        <v>7</v>
      </c>
      <c r="J8" s="5">
        <f t="shared" si="0"/>
        <v>29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14</v>
      </c>
      <c r="F9" s="71">
        <v>17</v>
      </c>
      <c r="H9" s="67"/>
      <c r="I9" s="4">
        <v>8</v>
      </c>
      <c r="J9" s="67">
        <f t="shared" si="0"/>
        <v>14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18</v>
      </c>
      <c r="F10" s="71">
        <v>6</v>
      </c>
      <c r="H10" s="67"/>
      <c r="I10" s="4">
        <v>9</v>
      </c>
      <c r="J10" s="67">
        <f t="shared" si="0"/>
        <v>23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38</v>
      </c>
      <c r="H11" s="67"/>
      <c r="I11" s="4">
        <v>10</v>
      </c>
      <c r="J11" s="67">
        <f t="shared" si="0"/>
        <v>34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45</v>
      </c>
      <c r="F12" s="71">
        <v>12</v>
      </c>
      <c r="H12" s="67"/>
      <c r="I12" s="4">
        <v>11</v>
      </c>
      <c r="J12" s="67">
        <f t="shared" si="0"/>
        <v>24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36</v>
      </c>
      <c r="H13" s="67"/>
      <c r="I13" s="4">
        <v>12</v>
      </c>
      <c r="J13" s="67">
        <f t="shared" si="0"/>
        <v>11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10</v>
      </c>
      <c r="F14" s="71">
        <v>33</v>
      </c>
      <c r="H14" s="67"/>
      <c r="I14" s="4">
        <v>13</v>
      </c>
      <c r="J14" s="67">
        <f t="shared" si="0"/>
        <v>26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17</v>
      </c>
      <c r="F15" s="21">
        <v>8</v>
      </c>
      <c r="H15" s="67"/>
      <c r="I15" s="92">
        <v>14</v>
      </c>
      <c r="J15" s="5">
        <f t="shared" si="0"/>
        <v>20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22</v>
      </c>
      <c r="H16" s="67"/>
      <c r="I16" s="4">
        <v>15</v>
      </c>
      <c r="J16" s="67">
        <f t="shared" si="0"/>
        <v>18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31</v>
      </c>
      <c r="H17" s="67"/>
      <c r="I17" s="4">
        <v>16</v>
      </c>
      <c r="J17" s="67">
        <f t="shared" si="0"/>
        <v>31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18</v>
      </c>
      <c r="H18" s="67"/>
      <c r="I18" s="4">
        <v>17</v>
      </c>
      <c r="J18" s="67">
        <f t="shared" si="0"/>
        <v>8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31</v>
      </c>
      <c r="F19" s="71">
        <v>15</v>
      </c>
      <c r="H19" s="67"/>
      <c r="I19" s="4">
        <v>18</v>
      </c>
      <c r="J19" s="67">
        <f t="shared" si="0"/>
        <v>17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58</v>
      </c>
      <c r="F20" s="71">
        <v>3</v>
      </c>
      <c r="H20" s="67"/>
      <c r="I20" s="4">
        <v>19</v>
      </c>
      <c r="J20" s="67">
        <f t="shared" si="0"/>
        <v>35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14</v>
      </c>
      <c r="H21" s="67"/>
      <c r="I21" s="4">
        <v>20</v>
      </c>
      <c r="J21" s="67">
        <f t="shared" si="0"/>
        <v>30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35</v>
      </c>
      <c r="F22" s="71">
        <v>5</v>
      </c>
      <c r="H22" s="67"/>
      <c r="I22" s="92">
        <v>21</v>
      </c>
      <c r="J22" s="5">
        <f t="shared" si="0"/>
        <v>40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94</v>
      </c>
      <c r="F23" s="71">
        <v>24</v>
      </c>
      <c r="H23" s="67"/>
      <c r="I23" s="4">
        <v>22</v>
      </c>
      <c r="J23" s="67">
        <f t="shared" si="0"/>
        <v>15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55</v>
      </c>
      <c r="F24" s="71">
        <v>9</v>
      </c>
      <c r="H24" s="67"/>
      <c r="I24" s="4">
        <v>23</v>
      </c>
      <c r="J24" s="67">
        <f t="shared" si="0"/>
        <v>32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11</v>
      </c>
      <c r="H25" s="67"/>
      <c r="I25" s="4">
        <v>24</v>
      </c>
      <c r="J25" s="67">
        <f t="shared" si="0"/>
        <v>22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26</v>
      </c>
      <c r="H26" s="67"/>
      <c r="I26" s="4">
        <v>25</v>
      </c>
      <c r="J26" s="67">
        <f t="shared" si="0"/>
        <v>4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96</v>
      </c>
      <c r="F27" s="71">
        <v>13</v>
      </c>
      <c r="H27" s="67"/>
      <c r="I27" s="4">
        <v>26</v>
      </c>
      <c r="J27" s="67">
        <f t="shared" si="0"/>
        <v>25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37</v>
      </c>
      <c r="H28" s="67"/>
      <c r="I28" s="4">
        <v>27</v>
      </c>
      <c r="J28" s="67">
        <f t="shared" si="0"/>
        <v>37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32</v>
      </c>
      <c r="H29" s="67"/>
      <c r="I29" s="92">
        <v>28</v>
      </c>
      <c r="J29" s="5">
        <f t="shared" si="0"/>
        <v>33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7</v>
      </c>
      <c r="H30" s="67"/>
      <c r="I30" s="4">
        <v>29</v>
      </c>
      <c r="J30" s="67">
        <f t="shared" si="0"/>
        <v>39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20</v>
      </c>
      <c r="H31" s="67"/>
      <c r="I31" s="4">
        <v>30</v>
      </c>
      <c r="J31" s="67">
        <f t="shared" si="0"/>
        <v>7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41</v>
      </c>
      <c r="F32" s="71">
        <v>16</v>
      </c>
      <c r="H32" s="67"/>
      <c r="I32" s="4">
        <v>31</v>
      </c>
      <c r="J32" s="67">
        <f t="shared" si="0"/>
        <v>16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23</v>
      </c>
      <c r="H33" s="67"/>
      <c r="I33" s="4">
        <v>32</v>
      </c>
      <c r="J33" s="67">
        <f t="shared" si="0"/>
        <v>28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28</v>
      </c>
      <c r="H34" s="67"/>
      <c r="I34" s="4">
        <v>33</v>
      </c>
      <c r="J34" s="67">
        <f t="shared" si="0"/>
        <v>13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10</v>
      </c>
      <c r="H35" s="67"/>
      <c r="I35" s="4">
        <v>34</v>
      </c>
      <c r="J35" s="67">
        <f t="shared" si="0"/>
        <v>3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19</v>
      </c>
      <c r="H36" s="67"/>
      <c r="I36" s="92">
        <v>35</v>
      </c>
      <c r="J36" s="5">
        <f t="shared" si="0"/>
        <v>5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63</v>
      </c>
      <c r="F37" s="71">
        <v>4</v>
      </c>
      <c r="H37" s="67"/>
      <c r="I37" s="4">
        <v>36</v>
      </c>
      <c r="J37" s="67">
        <f t="shared" si="0"/>
        <v>12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27</v>
      </c>
      <c r="H38" s="67"/>
      <c r="I38" s="4">
        <v>37</v>
      </c>
      <c r="J38" s="67">
        <f t="shared" si="0"/>
        <v>27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40</v>
      </c>
      <c r="H39" s="67"/>
      <c r="I39" s="4">
        <v>38</v>
      </c>
      <c r="J39" s="67">
        <f t="shared" si="0"/>
        <v>10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29</v>
      </c>
      <c r="H40" s="67"/>
      <c r="I40" s="4">
        <v>39</v>
      </c>
      <c r="J40" s="67">
        <f t="shared" si="0"/>
        <v>2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21</v>
      </c>
      <c r="H41" s="67"/>
      <c r="I41" s="92">
        <v>40</v>
      </c>
      <c r="J41" s="5">
        <f t="shared" si="0"/>
        <v>38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65" priority="1"/>
  </conditionalFormatting>
  <dataValidations count="3">
    <dataValidation type="list" allowBlank="1" showInputMessage="1" showErrorMessage="1" sqref="E3:E41" xr:uid="{00000000-0002-0000-02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2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2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818C8-0F82-438C-93A8-62CBC04BEC6F}">
  <dimension ref="A1:Y46"/>
  <sheetViews>
    <sheetView zoomScale="49" zoomScaleNormal="49" workbookViewId="0">
      <selection activeCell="F10" sqref="F10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17968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7265625" style="66" customWidth="1"/>
    <col min="14" max="14" width="8.81640625" style="66" customWidth="1"/>
    <col min="15" max="15" width="11.453125" style="66" customWidth="1"/>
    <col min="16" max="16" width="12.453125" style="66" customWidth="1"/>
    <col min="17" max="17" width="9.7265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7</v>
      </c>
      <c r="I2" s="69">
        <v>1</v>
      </c>
      <c r="J2" s="66">
        <f t="shared" ref="J2:J41" si="0">(MATCH(I2,$F$2:$F$41,0))</f>
        <v>29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32</v>
      </c>
      <c r="I3" s="69">
        <v>2</v>
      </c>
      <c r="J3" s="66">
        <f t="shared" si="0"/>
        <v>13</v>
      </c>
      <c r="K3" s="10" t="str">
        <f t="shared" si="1"/>
        <v>X</v>
      </c>
      <c r="M3" s="139" t="s">
        <v>6</v>
      </c>
      <c r="N3" s="140"/>
      <c r="O3" s="140" t="s">
        <v>121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26</v>
      </c>
      <c r="I4" s="69">
        <v>3</v>
      </c>
      <c r="J4" s="66">
        <f t="shared" si="0"/>
        <v>26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83</v>
      </c>
      <c r="F5" s="71">
        <v>8</v>
      </c>
      <c r="I5" s="69">
        <v>4</v>
      </c>
      <c r="J5" s="66">
        <f t="shared" si="0"/>
        <v>18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22</v>
      </c>
      <c r="H6" s="67"/>
      <c r="I6" s="4">
        <v>5</v>
      </c>
      <c r="J6" s="67">
        <f t="shared" si="0"/>
        <v>6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32</v>
      </c>
      <c r="F7" s="4">
        <v>5</v>
      </c>
      <c r="H7" s="67"/>
      <c r="I7" s="4">
        <v>6</v>
      </c>
      <c r="J7" s="67">
        <f t="shared" si="0"/>
        <v>8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14</v>
      </c>
      <c r="H8" s="67"/>
      <c r="I8" s="93">
        <v>7</v>
      </c>
      <c r="J8" s="5">
        <f t="shared" si="0"/>
        <v>1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14</v>
      </c>
      <c r="F9" s="71">
        <v>6</v>
      </c>
      <c r="H9" s="67"/>
      <c r="I9" s="4">
        <v>8</v>
      </c>
      <c r="J9" s="67">
        <f t="shared" si="0"/>
        <v>4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33</v>
      </c>
      <c r="H10" s="67"/>
      <c r="I10" s="4">
        <v>9</v>
      </c>
      <c r="J10" s="67">
        <f t="shared" si="0"/>
        <v>24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40</v>
      </c>
      <c r="H11" s="67"/>
      <c r="I11" s="4">
        <v>10</v>
      </c>
      <c r="J11" s="67">
        <f t="shared" si="0"/>
        <v>40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11</v>
      </c>
      <c r="H12" s="67"/>
      <c r="I12" s="4">
        <v>11</v>
      </c>
      <c r="J12" s="67">
        <f t="shared" si="0"/>
        <v>11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12</v>
      </c>
      <c r="H13" s="67"/>
      <c r="I13" s="4">
        <v>12</v>
      </c>
      <c r="J13" s="67">
        <f t="shared" si="0"/>
        <v>12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10</v>
      </c>
      <c r="F14" s="71">
        <v>2</v>
      </c>
      <c r="H14" s="67"/>
      <c r="I14" s="4">
        <v>13</v>
      </c>
      <c r="J14" s="67">
        <f t="shared" si="0"/>
        <v>21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15</v>
      </c>
      <c r="H15" s="67"/>
      <c r="I15" s="93">
        <v>14</v>
      </c>
      <c r="J15" s="5">
        <f t="shared" si="0"/>
        <v>7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33</v>
      </c>
      <c r="F16" s="71">
        <v>16</v>
      </c>
      <c r="H16" s="67"/>
      <c r="I16" s="4">
        <v>15</v>
      </c>
      <c r="J16" s="67">
        <f t="shared" si="0"/>
        <v>14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31</v>
      </c>
      <c r="H17" s="67"/>
      <c r="I17" s="4">
        <v>16</v>
      </c>
      <c r="J17" s="67">
        <f t="shared" si="0"/>
        <v>15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18</v>
      </c>
      <c r="H18" s="67"/>
      <c r="I18" s="4">
        <v>17</v>
      </c>
      <c r="J18" s="67">
        <f t="shared" si="0"/>
        <v>20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31</v>
      </c>
      <c r="F19" s="71">
        <v>4</v>
      </c>
      <c r="H19" s="67"/>
      <c r="I19" s="4">
        <v>18</v>
      </c>
      <c r="J19" s="67">
        <f t="shared" si="0"/>
        <v>17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58</v>
      </c>
      <c r="F20" s="71">
        <v>34</v>
      </c>
      <c r="H20" s="67"/>
      <c r="I20" s="4">
        <v>19</v>
      </c>
      <c r="J20" s="67">
        <f t="shared" si="0"/>
        <v>31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17</v>
      </c>
      <c r="H21" s="67"/>
      <c r="I21" s="4">
        <v>20</v>
      </c>
      <c r="J21" s="67">
        <f t="shared" si="0"/>
        <v>22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13</v>
      </c>
      <c r="H22" s="67"/>
      <c r="I22" s="93">
        <v>21</v>
      </c>
      <c r="J22" s="5">
        <f t="shared" si="0"/>
        <v>23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94</v>
      </c>
      <c r="F23" s="71">
        <v>20</v>
      </c>
      <c r="H23" s="67"/>
      <c r="I23" s="4">
        <v>22</v>
      </c>
      <c r="J23" s="67">
        <f t="shared" si="0"/>
        <v>5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21</v>
      </c>
      <c r="H24" s="67"/>
      <c r="I24" s="4">
        <v>23</v>
      </c>
      <c r="J24" s="67">
        <f t="shared" si="0"/>
        <v>37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9</v>
      </c>
      <c r="H25" s="67"/>
      <c r="I25" s="4">
        <v>24</v>
      </c>
      <c r="J25" s="67">
        <f t="shared" si="0"/>
        <v>35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35</v>
      </c>
      <c r="H26" s="67"/>
      <c r="I26" s="4">
        <v>25</v>
      </c>
      <c r="J26" s="67">
        <f t="shared" si="0"/>
        <v>27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96</v>
      </c>
      <c r="F27" s="71">
        <v>3</v>
      </c>
      <c r="H27" s="67"/>
      <c r="I27" s="4">
        <v>26</v>
      </c>
      <c r="J27" s="67">
        <f t="shared" si="0"/>
        <v>3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25</v>
      </c>
      <c r="H28" s="67"/>
      <c r="I28" s="4">
        <v>27</v>
      </c>
      <c r="J28" s="67">
        <f t="shared" si="0"/>
        <v>34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39</v>
      </c>
      <c r="H29" s="67"/>
      <c r="I29" s="93">
        <v>28</v>
      </c>
      <c r="J29" s="5">
        <f t="shared" si="0"/>
        <v>33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40</v>
      </c>
      <c r="F30" s="71">
        <v>1</v>
      </c>
      <c r="H30" s="67"/>
      <c r="I30" s="4">
        <v>29</v>
      </c>
      <c r="J30" s="67">
        <f t="shared" si="0"/>
        <v>32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30</v>
      </c>
      <c r="H31" s="67"/>
      <c r="I31" s="4">
        <v>30</v>
      </c>
      <c r="J31" s="67">
        <f t="shared" si="0"/>
        <v>30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19</v>
      </c>
      <c r="H32" s="67"/>
      <c r="I32" s="4">
        <v>31</v>
      </c>
      <c r="J32" s="67">
        <f t="shared" si="0"/>
        <v>16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29</v>
      </c>
      <c r="H33" s="67"/>
      <c r="I33" s="4">
        <v>32</v>
      </c>
      <c r="J33" s="67">
        <f t="shared" si="0"/>
        <v>2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28</v>
      </c>
      <c r="H34" s="67"/>
      <c r="I34" s="4">
        <v>33</v>
      </c>
      <c r="J34" s="67">
        <f t="shared" si="0"/>
        <v>9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27</v>
      </c>
      <c r="H35" s="67"/>
      <c r="I35" s="4">
        <v>34</v>
      </c>
      <c r="J35" s="67">
        <f t="shared" si="0"/>
        <v>19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24</v>
      </c>
      <c r="H36" s="67"/>
      <c r="I36" s="93">
        <v>35</v>
      </c>
      <c r="J36" s="5">
        <f t="shared" si="0"/>
        <v>25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36</v>
      </c>
      <c r="H37" s="67"/>
      <c r="I37" s="4">
        <v>36</v>
      </c>
      <c r="J37" s="67">
        <f t="shared" si="0"/>
        <v>36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23</v>
      </c>
      <c r="H38" s="67"/>
      <c r="I38" s="4">
        <v>37</v>
      </c>
      <c r="J38" s="67">
        <f t="shared" si="0"/>
        <v>38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37</v>
      </c>
      <c r="H39" s="67"/>
      <c r="I39" s="4">
        <v>38</v>
      </c>
      <c r="J39" s="67">
        <f t="shared" si="0"/>
        <v>39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38</v>
      </c>
      <c r="H40" s="67"/>
      <c r="I40" s="4">
        <v>39</v>
      </c>
      <c r="J40" s="67">
        <f t="shared" si="0"/>
        <v>28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68</v>
      </c>
      <c r="F41" s="24">
        <v>10</v>
      </c>
      <c r="H41" s="67"/>
      <c r="I41" s="93">
        <v>40</v>
      </c>
      <c r="J41" s="5">
        <f t="shared" si="0"/>
        <v>10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59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0149-D0D7-46AF-BEF0-E3FB58060BB1}">
  <dimension ref="A1:Y46"/>
  <sheetViews>
    <sheetView zoomScale="50" zoomScaleNormal="50" workbookViewId="0">
      <selection activeCell="F2" sqref="F2:F41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17968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7265625" style="66" customWidth="1"/>
    <col min="14" max="14" width="8.81640625" style="66" customWidth="1"/>
    <col min="15" max="15" width="11.453125" style="66" customWidth="1"/>
    <col min="16" max="16" width="12.453125" style="66" customWidth="1"/>
    <col min="17" max="17" width="9.7265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3</v>
      </c>
      <c r="I2" s="69">
        <v>1</v>
      </c>
      <c r="J2" s="66">
        <f t="shared" ref="J2:J41" si="0">(MATCH(I2,$F$2:$F$41,0))</f>
        <v>13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13</v>
      </c>
      <c r="I3" s="69">
        <v>2</v>
      </c>
      <c r="J3" s="66">
        <f t="shared" si="0"/>
        <v>14</v>
      </c>
      <c r="K3" s="10" t="str">
        <f t="shared" si="1"/>
        <v>X</v>
      </c>
      <c r="M3" s="139" t="s">
        <v>6</v>
      </c>
      <c r="N3" s="140"/>
      <c r="O3" s="140" t="s">
        <v>122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10</v>
      </c>
      <c r="I4" s="69">
        <v>3</v>
      </c>
      <c r="J4" s="66">
        <f t="shared" si="0"/>
        <v>1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82</v>
      </c>
      <c r="F5" s="71">
        <v>4</v>
      </c>
      <c r="I5" s="69">
        <v>4</v>
      </c>
      <c r="J5" s="66">
        <f t="shared" si="0"/>
        <v>4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12</v>
      </c>
      <c r="H6" s="67"/>
      <c r="I6" s="4">
        <v>5</v>
      </c>
      <c r="J6" s="67">
        <f t="shared" si="0"/>
        <v>9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6</v>
      </c>
      <c r="H7" s="67"/>
      <c r="I7" s="4">
        <v>6</v>
      </c>
      <c r="J7" s="67">
        <f t="shared" si="0"/>
        <v>6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24</v>
      </c>
      <c r="F8" s="71">
        <v>11</v>
      </c>
      <c r="H8" s="67"/>
      <c r="I8" s="93">
        <v>7</v>
      </c>
      <c r="J8" s="5">
        <f t="shared" si="0"/>
        <v>8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22</v>
      </c>
      <c r="F9" s="71">
        <v>7</v>
      </c>
      <c r="H9" s="67"/>
      <c r="I9" s="4">
        <v>8</v>
      </c>
      <c r="J9" s="67">
        <f t="shared" si="0"/>
        <v>11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5</v>
      </c>
      <c r="H10" s="67"/>
      <c r="I10" s="4">
        <v>9</v>
      </c>
      <c r="J10" s="67">
        <f t="shared" si="0"/>
        <v>12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14</v>
      </c>
      <c r="H11" s="67"/>
      <c r="I11" s="4">
        <v>10</v>
      </c>
      <c r="J11" s="67">
        <f t="shared" si="0"/>
        <v>3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8</v>
      </c>
      <c r="H12" s="67"/>
      <c r="I12" s="4">
        <v>11</v>
      </c>
      <c r="J12" s="67">
        <f t="shared" si="0"/>
        <v>7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9</v>
      </c>
      <c r="H13" s="67"/>
      <c r="I13" s="4">
        <v>12</v>
      </c>
      <c r="J13" s="67">
        <f t="shared" si="0"/>
        <v>5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86</v>
      </c>
      <c r="F14" s="71">
        <v>1</v>
      </c>
      <c r="H14" s="67"/>
      <c r="I14" s="4">
        <v>13</v>
      </c>
      <c r="J14" s="67">
        <f t="shared" si="0"/>
        <v>2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17</v>
      </c>
      <c r="F15" s="21">
        <v>2</v>
      </c>
      <c r="H15" s="67"/>
      <c r="I15" s="93">
        <v>14</v>
      </c>
      <c r="J15" s="5">
        <f t="shared" si="0"/>
        <v>10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19</v>
      </c>
      <c r="H16" s="67"/>
      <c r="I16" s="4">
        <v>15</v>
      </c>
      <c r="J16" s="67">
        <f t="shared" si="0"/>
        <v>20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32</v>
      </c>
      <c r="H17" s="67"/>
      <c r="I17" s="4">
        <v>16</v>
      </c>
      <c r="J17" s="67">
        <f t="shared" si="0"/>
        <v>26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17</v>
      </c>
      <c r="H18" s="67"/>
      <c r="I18" s="4">
        <v>17</v>
      </c>
      <c r="J18" s="67">
        <f t="shared" si="0"/>
        <v>17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31</v>
      </c>
      <c r="F19" s="71">
        <v>24</v>
      </c>
      <c r="H19" s="67"/>
      <c r="I19" s="4">
        <v>18</v>
      </c>
      <c r="J19" s="67">
        <f t="shared" si="0"/>
        <v>21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59</v>
      </c>
      <c r="F20" s="71">
        <v>25</v>
      </c>
      <c r="H20" s="67"/>
      <c r="I20" s="4">
        <v>19</v>
      </c>
      <c r="J20" s="67">
        <f t="shared" si="0"/>
        <v>15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15</v>
      </c>
      <c r="H21" s="67"/>
      <c r="I21" s="4">
        <v>20</v>
      </c>
      <c r="J21" s="67">
        <f t="shared" si="0"/>
        <v>40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18</v>
      </c>
      <c r="H22" s="67"/>
      <c r="I22" s="93">
        <v>21</v>
      </c>
      <c r="J22" s="5">
        <f t="shared" si="0"/>
        <v>22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21</v>
      </c>
      <c r="H23" s="67"/>
      <c r="I23" s="4">
        <v>22</v>
      </c>
      <c r="J23" s="67">
        <f t="shared" si="0"/>
        <v>23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22</v>
      </c>
      <c r="H24" s="67"/>
      <c r="I24" s="4">
        <v>23</v>
      </c>
      <c r="J24" s="67">
        <f t="shared" si="0"/>
        <v>31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28</v>
      </c>
      <c r="H25" s="67"/>
      <c r="I25" s="4">
        <v>24</v>
      </c>
      <c r="J25" s="67">
        <f t="shared" si="0"/>
        <v>18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36</v>
      </c>
      <c r="H26" s="67"/>
      <c r="I26" s="4">
        <v>25</v>
      </c>
      <c r="J26" s="67">
        <f t="shared" si="0"/>
        <v>19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15</v>
      </c>
      <c r="F27" s="71">
        <v>16</v>
      </c>
      <c r="H27" s="67"/>
      <c r="I27" s="4">
        <v>26</v>
      </c>
      <c r="J27" s="67">
        <f t="shared" si="0"/>
        <v>36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38</v>
      </c>
      <c r="H28" s="67"/>
      <c r="I28" s="4">
        <v>27</v>
      </c>
      <c r="J28" s="67">
        <f t="shared" si="0"/>
        <v>29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39</v>
      </c>
      <c r="H29" s="67"/>
      <c r="I29" s="93">
        <v>28</v>
      </c>
      <c r="J29" s="5">
        <f t="shared" si="0"/>
        <v>24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27</v>
      </c>
      <c r="H30" s="67"/>
      <c r="I30" s="4">
        <v>29</v>
      </c>
      <c r="J30" s="67">
        <f t="shared" si="0"/>
        <v>33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35</v>
      </c>
      <c r="H31" s="67"/>
      <c r="I31" s="4">
        <v>30</v>
      </c>
      <c r="J31" s="67">
        <f t="shared" si="0"/>
        <v>37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23</v>
      </c>
      <c r="H32" s="67"/>
      <c r="I32" s="4">
        <v>31</v>
      </c>
      <c r="J32" s="67">
        <f t="shared" si="0"/>
        <v>34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34</v>
      </c>
      <c r="H33" s="67"/>
      <c r="I33" s="4">
        <v>32</v>
      </c>
      <c r="J33" s="67">
        <f t="shared" si="0"/>
        <v>16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29</v>
      </c>
      <c r="H34" s="67"/>
      <c r="I34" s="4">
        <v>33</v>
      </c>
      <c r="J34" s="67">
        <f t="shared" si="0"/>
        <v>38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31</v>
      </c>
      <c r="H35" s="67"/>
      <c r="I35" s="4">
        <v>34</v>
      </c>
      <c r="J35" s="67">
        <f t="shared" si="0"/>
        <v>32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37</v>
      </c>
      <c r="H36" s="67"/>
      <c r="I36" s="93">
        <v>35</v>
      </c>
      <c r="J36" s="5">
        <f t="shared" si="0"/>
        <v>30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26</v>
      </c>
      <c r="H37" s="67"/>
      <c r="I37" s="4">
        <v>36</v>
      </c>
      <c r="J37" s="67">
        <f t="shared" si="0"/>
        <v>25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30</v>
      </c>
      <c r="H38" s="67"/>
      <c r="I38" s="4">
        <v>37</v>
      </c>
      <c r="J38" s="67">
        <f t="shared" si="0"/>
        <v>35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33</v>
      </c>
      <c r="H39" s="67"/>
      <c r="I39" s="4">
        <v>38</v>
      </c>
      <c r="J39" s="67">
        <f t="shared" si="0"/>
        <v>27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40</v>
      </c>
      <c r="H40" s="67"/>
      <c r="I40" s="4">
        <v>39</v>
      </c>
      <c r="J40" s="67">
        <f t="shared" si="0"/>
        <v>28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20</v>
      </c>
      <c r="H41" s="67"/>
      <c r="I41" s="93">
        <v>40</v>
      </c>
      <c r="J41" s="5">
        <f t="shared" si="0"/>
        <v>39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53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DB13C-F753-41B1-8FF0-E64A5957318C}">
  <dimension ref="A1:Y46"/>
  <sheetViews>
    <sheetView zoomScale="50" zoomScaleNormal="50" workbookViewId="0">
      <selection activeCell="F2" sqref="F2:F41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17968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7265625" style="66" customWidth="1"/>
    <col min="14" max="14" width="8.81640625" style="66" customWidth="1"/>
    <col min="15" max="15" width="11.453125" style="66" customWidth="1"/>
    <col min="16" max="16" width="12.453125" style="66" customWidth="1"/>
    <col min="17" max="17" width="9.7265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14</v>
      </c>
      <c r="I2" s="69">
        <v>1</v>
      </c>
      <c r="J2" s="66">
        <f t="shared" ref="J2:J41" si="0">(MATCH(I2,$F$2:$F$41,0))</f>
        <v>11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36</v>
      </c>
      <c r="I3" s="69">
        <v>2</v>
      </c>
      <c r="J3" s="66">
        <f t="shared" si="0"/>
        <v>13</v>
      </c>
      <c r="K3" s="10" t="str">
        <f t="shared" si="1"/>
        <v>X</v>
      </c>
      <c r="M3" s="139" t="s">
        <v>6</v>
      </c>
      <c r="N3" s="140"/>
      <c r="O3" s="146" t="s">
        <v>123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11</v>
      </c>
      <c r="I4" s="69">
        <v>3</v>
      </c>
      <c r="J4" s="66">
        <f t="shared" si="0"/>
        <v>26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82</v>
      </c>
      <c r="F5" s="71">
        <v>8</v>
      </c>
      <c r="I5" s="69">
        <v>4</v>
      </c>
      <c r="J5" s="66">
        <f t="shared" si="0"/>
        <v>14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30</v>
      </c>
      <c r="H6" s="67"/>
      <c r="I6" s="4">
        <v>5</v>
      </c>
      <c r="J6" s="67">
        <f t="shared" si="0"/>
        <v>20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32</v>
      </c>
      <c r="F7" s="4">
        <v>12</v>
      </c>
      <c r="H7" s="67"/>
      <c r="I7" s="4">
        <v>6</v>
      </c>
      <c r="J7" s="67">
        <f t="shared" si="0"/>
        <v>8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15</v>
      </c>
      <c r="H8" s="67"/>
      <c r="I8" s="93">
        <v>7</v>
      </c>
      <c r="J8" s="5">
        <f t="shared" si="0"/>
        <v>17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22</v>
      </c>
      <c r="F9" s="71">
        <v>6</v>
      </c>
      <c r="H9" s="67"/>
      <c r="I9" s="4">
        <v>8</v>
      </c>
      <c r="J9" s="67">
        <f t="shared" si="0"/>
        <v>4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21</v>
      </c>
      <c r="H10" s="67"/>
      <c r="I10" s="4">
        <v>9</v>
      </c>
      <c r="J10" s="67">
        <f t="shared" si="0"/>
        <v>19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37</v>
      </c>
      <c r="H11" s="67"/>
      <c r="I11" s="4">
        <v>10</v>
      </c>
      <c r="J11" s="67">
        <f t="shared" si="0"/>
        <v>18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45</v>
      </c>
      <c r="F12" s="71">
        <v>1</v>
      </c>
      <c r="H12" s="67"/>
      <c r="I12" s="4">
        <v>11</v>
      </c>
      <c r="J12" s="67">
        <f t="shared" si="0"/>
        <v>3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13</v>
      </c>
      <c r="H13" s="67"/>
      <c r="I13" s="4">
        <v>12</v>
      </c>
      <c r="J13" s="67">
        <f t="shared" si="0"/>
        <v>6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10</v>
      </c>
      <c r="F14" s="71">
        <v>2</v>
      </c>
      <c r="H14" s="67"/>
      <c r="I14" s="4">
        <v>13</v>
      </c>
      <c r="J14" s="67">
        <f t="shared" si="0"/>
        <v>12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4</v>
      </c>
      <c r="H15" s="67"/>
      <c r="I15" s="93">
        <v>14</v>
      </c>
      <c r="J15" s="5">
        <f t="shared" si="0"/>
        <v>1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19</v>
      </c>
      <c r="H16" s="67"/>
      <c r="I16" s="4">
        <v>15</v>
      </c>
      <c r="J16" s="67">
        <f t="shared" si="0"/>
        <v>7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24</v>
      </c>
      <c r="H17" s="67"/>
      <c r="I17" s="4">
        <v>16</v>
      </c>
      <c r="J17" s="67">
        <f t="shared" si="0"/>
        <v>22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91</v>
      </c>
      <c r="F18" s="71">
        <v>7</v>
      </c>
      <c r="H18" s="67"/>
      <c r="I18" s="4">
        <v>17</v>
      </c>
      <c r="J18" s="67">
        <f t="shared" si="0"/>
        <v>31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31</v>
      </c>
      <c r="F19" s="71">
        <v>10</v>
      </c>
      <c r="H19" s="67"/>
      <c r="I19" s="4">
        <v>18</v>
      </c>
      <c r="J19" s="67">
        <f t="shared" si="0"/>
        <v>24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59</v>
      </c>
      <c r="F20" s="71">
        <v>9</v>
      </c>
      <c r="H20" s="67"/>
      <c r="I20" s="4">
        <v>19</v>
      </c>
      <c r="J20" s="67">
        <f t="shared" si="0"/>
        <v>15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92</v>
      </c>
      <c r="F21" s="71">
        <v>5</v>
      </c>
      <c r="H21" s="67"/>
      <c r="I21" s="4">
        <v>20</v>
      </c>
      <c r="J21" s="67">
        <f t="shared" si="0"/>
        <v>21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20</v>
      </c>
      <c r="H22" s="67"/>
      <c r="I22" s="93">
        <v>21</v>
      </c>
      <c r="J22" s="5">
        <f t="shared" si="0"/>
        <v>9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16</v>
      </c>
      <c r="H23" s="67"/>
      <c r="I23" s="4">
        <v>22</v>
      </c>
      <c r="J23" s="67">
        <f t="shared" si="0"/>
        <v>36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23</v>
      </c>
      <c r="H24" s="67"/>
      <c r="I24" s="4">
        <v>23</v>
      </c>
      <c r="J24" s="67">
        <f t="shared" si="0"/>
        <v>23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18</v>
      </c>
      <c r="H25" s="67"/>
      <c r="I25" s="4">
        <v>24</v>
      </c>
      <c r="J25" s="67">
        <f t="shared" si="0"/>
        <v>16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35</v>
      </c>
      <c r="H26" s="67"/>
      <c r="I26" s="4">
        <v>25</v>
      </c>
      <c r="J26" s="67">
        <f t="shared" si="0"/>
        <v>32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96</v>
      </c>
      <c r="F27" s="71">
        <v>3</v>
      </c>
      <c r="H27" s="67"/>
      <c r="I27" s="4">
        <v>26</v>
      </c>
      <c r="J27" s="67">
        <f t="shared" si="0"/>
        <v>34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38</v>
      </c>
      <c r="H28" s="67"/>
      <c r="I28" s="4">
        <v>27</v>
      </c>
      <c r="J28" s="67">
        <f t="shared" si="0"/>
        <v>30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39</v>
      </c>
      <c r="H29" s="67"/>
      <c r="I29" s="93">
        <v>28</v>
      </c>
      <c r="J29" s="5">
        <f t="shared" si="0"/>
        <v>40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29</v>
      </c>
      <c r="H30" s="67"/>
      <c r="I30" s="4">
        <v>29</v>
      </c>
      <c r="J30" s="67">
        <f t="shared" si="0"/>
        <v>29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27</v>
      </c>
      <c r="H31" s="67"/>
      <c r="I31" s="4">
        <v>30</v>
      </c>
      <c r="J31" s="67">
        <f t="shared" si="0"/>
        <v>5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17</v>
      </c>
      <c r="H32" s="67"/>
      <c r="I32" s="4">
        <v>31</v>
      </c>
      <c r="J32" s="67">
        <f t="shared" si="0"/>
        <v>35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25</v>
      </c>
      <c r="H33" s="67"/>
      <c r="I33" s="4">
        <v>32</v>
      </c>
      <c r="J33" s="67">
        <f t="shared" si="0"/>
        <v>38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34</v>
      </c>
      <c r="H34" s="67"/>
      <c r="I34" s="4">
        <v>33</v>
      </c>
      <c r="J34" s="67">
        <f t="shared" si="0"/>
        <v>37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26</v>
      </c>
      <c r="H35" s="67"/>
      <c r="I35" s="4">
        <v>34</v>
      </c>
      <c r="J35" s="67">
        <f t="shared" si="0"/>
        <v>33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31</v>
      </c>
      <c r="H36" s="67"/>
      <c r="I36" s="93">
        <v>35</v>
      </c>
      <c r="J36" s="5">
        <f t="shared" si="0"/>
        <v>25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22</v>
      </c>
      <c r="H37" s="67"/>
      <c r="I37" s="4">
        <v>36</v>
      </c>
      <c r="J37" s="67">
        <f t="shared" si="0"/>
        <v>2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33</v>
      </c>
      <c r="H38" s="67"/>
      <c r="I38" s="4">
        <v>37</v>
      </c>
      <c r="J38" s="67">
        <f t="shared" si="0"/>
        <v>10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32</v>
      </c>
      <c r="H39" s="67"/>
      <c r="I39" s="4">
        <v>38</v>
      </c>
      <c r="J39" s="67">
        <f t="shared" si="0"/>
        <v>27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40</v>
      </c>
      <c r="H40" s="67"/>
      <c r="I40" s="4">
        <v>39</v>
      </c>
      <c r="J40" s="67">
        <f t="shared" si="0"/>
        <v>28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28</v>
      </c>
      <c r="H41" s="67"/>
      <c r="I41" s="93">
        <v>40</v>
      </c>
      <c r="J41" s="5">
        <f t="shared" si="0"/>
        <v>39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47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67CAC-F174-4661-B9D9-82542DE668FA}">
  <dimension ref="A1:Y46"/>
  <sheetViews>
    <sheetView zoomScale="50" zoomScaleNormal="50" workbookViewId="0">
      <selection activeCell="E2" sqref="E2:E41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089843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6328125" style="66" customWidth="1"/>
    <col min="14" max="14" width="8.90625" style="66" customWidth="1"/>
    <col min="15" max="15" width="11.453125" style="66" customWidth="1"/>
    <col min="16" max="16" width="12.36328125" style="66" customWidth="1"/>
    <col min="17" max="17" width="9.63281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G1" s="66" t="s">
        <v>111</v>
      </c>
      <c r="I1" s="138" t="s">
        <v>4</v>
      </c>
      <c r="J1" s="138"/>
      <c r="K1" s="138"/>
      <c r="N1" s="6"/>
      <c r="O1" s="6"/>
    </row>
    <row r="2" spans="2:17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17</v>
      </c>
      <c r="I2" s="69">
        <v>1</v>
      </c>
      <c r="J2" s="66">
        <f t="shared" ref="J2:J41" si="0">(MATCH(I2,$F$2:$F$41,0))</f>
        <v>12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11</v>
      </c>
      <c r="F3" s="68">
        <v>14</v>
      </c>
      <c r="I3" s="69">
        <v>2</v>
      </c>
      <c r="J3" s="66">
        <f t="shared" si="0"/>
        <v>18</v>
      </c>
      <c r="K3" s="10" t="str">
        <f t="shared" si="1"/>
        <v>X</v>
      </c>
      <c r="M3" s="139" t="s">
        <v>6</v>
      </c>
      <c r="N3" s="140"/>
      <c r="O3" s="140" t="s">
        <v>125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18</v>
      </c>
      <c r="I4" s="69">
        <v>3</v>
      </c>
      <c r="J4" s="66">
        <f t="shared" si="0"/>
        <v>19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83</v>
      </c>
      <c r="F5" s="71">
        <v>19</v>
      </c>
      <c r="I5" s="69">
        <v>4</v>
      </c>
      <c r="J5" s="66">
        <f t="shared" si="0"/>
        <v>11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26</v>
      </c>
      <c r="H6" s="67"/>
      <c r="I6" s="4">
        <v>5</v>
      </c>
      <c r="J6" s="67">
        <f t="shared" si="0"/>
        <v>32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32</v>
      </c>
      <c r="F7" s="4">
        <v>21</v>
      </c>
      <c r="H7" s="67"/>
      <c r="I7" s="4">
        <v>6</v>
      </c>
      <c r="J7" s="67">
        <f t="shared" si="0"/>
        <v>33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30</v>
      </c>
      <c r="H8" s="67"/>
      <c r="I8" s="99">
        <v>7</v>
      </c>
      <c r="J8" s="5">
        <f t="shared" si="0"/>
        <v>26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22</v>
      </c>
      <c r="F9" s="71">
        <v>28</v>
      </c>
      <c r="H9" s="67"/>
      <c r="I9" s="4">
        <v>8</v>
      </c>
      <c r="J9" s="67">
        <f t="shared" si="0"/>
        <v>24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27</v>
      </c>
      <c r="H10" s="67"/>
      <c r="I10" s="4">
        <v>9</v>
      </c>
      <c r="J10" s="67">
        <f t="shared" si="0"/>
        <v>29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40</v>
      </c>
      <c r="G11" s="66" t="s">
        <v>7</v>
      </c>
      <c r="H11" s="67"/>
      <c r="I11" s="4">
        <v>10</v>
      </c>
      <c r="J11" s="67">
        <f t="shared" si="0"/>
        <v>13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4</v>
      </c>
      <c r="H12" s="67"/>
      <c r="I12" s="4">
        <v>11</v>
      </c>
      <c r="J12" s="67">
        <f t="shared" si="0"/>
        <v>21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28</v>
      </c>
      <c r="F13" s="71">
        <v>1</v>
      </c>
      <c r="H13" s="67"/>
      <c r="I13" s="4">
        <v>12</v>
      </c>
      <c r="J13" s="67">
        <f t="shared" si="0"/>
        <v>23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10</v>
      </c>
      <c r="F14" s="71">
        <v>10</v>
      </c>
      <c r="H14" s="67"/>
      <c r="I14" s="4">
        <v>13</v>
      </c>
      <c r="J14" s="67">
        <f t="shared" si="0"/>
        <v>14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17</v>
      </c>
      <c r="F15" s="21">
        <v>13</v>
      </c>
      <c r="H15" s="67"/>
      <c r="I15" s="99">
        <v>14</v>
      </c>
      <c r="J15" s="5">
        <f t="shared" si="0"/>
        <v>2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23</v>
      </c>
      <c r="H16" s="67"/>
      <c r="I16" s="4">
        <v>15</v>
      </c>
      <c r="J16" s="67">
        <f t="shared" si="0"/>
        <v>35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89</v>
      </c>
      <c r="F17" s="71">
        <v>24</v>
      </c>
      <c r="H17" s="67"/>
      <c r="I17" s="4">
        <v>16</v>
      </c>
      <c r="J17" s="67">
        <f t="shared" si="0"/>
        <v>36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91</v>
      </c>
      <c r="F18" s="71">
        <v>39</v>
      </c>
      <c r="G18" s="66" t="s">
        <v>7</v>
      </c>
      <c r="H18" s="67"/>
      <c r="I18" s="4">
        <v>17</v>
      </c>
      <c r="J18" s="67">
        <f t="shared" si="0"/>
        <v>1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31</v>
      </c>
      <c r="F19" s="71">
        <v>2</v>
      </c>
      <c r="H19" s="67"/>
      <c r="I19" s="4">
        <v>18</v>
      </c>
      <c r="J19" s="67">
        <f t="shared" si="0"/>
        <v>3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59</v>
      </c>
      <c r="F20" s="71">
        <v>3</v>
      </c>
      <c r="H20" s="67"/>
      <c r="I20" s="4">
        <v>19</v>
      </c>
      <c r="J20" s="67">
        <f t="shared" si="0"/>
        <v>4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29</v>
      </c>
      <c r="H21" s="67"/>
      <c r="I21" s="4">
        <v>20</v>
      </c>
      <c r="J21" s="67">
        <f t="shared" si="0"/>
        <v>34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35</v>
      </c>
      <c r="F22" s="71">
        <v>11</v>
      </c>
      <c r="H22" s="67"/>
      <c r="I22" s="99">
        <v>21</v>
      </c>
      <c r="J22" s="5">
        <f t="shared" si="0"/>
        <v>6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32</v>
      </c>
      <c r="H23" s="67"/>
      <c r="I23" s="4">
        <v>22</v>
      </c>
      <c r="J23" s="67">
        <f t="shared" si="0"/>
        <v>31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12</v>
      </c>
      <c r="H24" s="67"/>
      <c r="I24" s="4">
        <v>23</v>
      </c>
      <c r="J24" s="67">
        <f t="shared" si="0"/>
        <v>15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8</v>
      </c>
      <c r="H25" s="67"/>
      <c r="I25" s="4">
        <v>24</v>
      </c>
      <c r="J25" s="67">
        <f t="shared" si="0"/>
        <v>16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31</v>
      </c>
      <c r="H26" s="67"/>
      <c r="I26" s="4">
        <v>25</v>
      </c>
      <c r="J26" s="67">
        <f t="shared" si="0"/>
        <v>40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96</v>
      </c>
      <c r="F27" s="71">
        <v>7</v>
      </c>
      <c r="H27" s="67"/>
      <c r="I27" s="4">
        <v>26</v>
      </c>
      <c r="J27" s="67">
        <f t="shared" si="0"/>
        <v>5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37</v>
      </c>
      <c r="H28" s="67"/>
      <c r="I28" s="4">
        <v>27</v>
      </c>
      <c r="J28" s="67">
        <f t="shared" si="0"/>
        <v>9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38</v>
      </c>
      <c r="H29" s="67"/>
      <c r="I29" s="99">
        <v>28</v>
      </c>
      <c r="J29" s="5">
        <f t="shared" si="0"/>
        <v>8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9</v>
      </c>
      <c r="H30" s="67"/>
      <c r="I30" s="4">
        <v>29</v>
      </c>
      <c r="J30" s="67">
        <f t="shared" si="0"/>
        <v>20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34</v>
      </c>
      <c r="H31" s="67"/>
      <c r="I31" s="4">
        <v>30</v>
      </c>
      <c r="J31" s="67">
        <f t="shared" si="0"/>
        <v>7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41</v>
      </c>
      <c r="F32" s="71">
        <v>22</v>
      </c>
      <c r="H32" s="67"/>
      <c r="I32" s="4">
        <v>31</v>
      </c>
      <c r="J32" s="67">
        <f t="shared" si="0"/>
        <v>25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5</v>
      </c>
      <c r="H33" s="67"/>
      <c r="I33" s="4">
        <v>32</v>
      </c>
      <c r="J33" s="67">
        <f t="shared" si="0"/>
        <v>22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50</v>
      </c>
      <c r="F34" s="71">
        <v>6</v>
      </c>
      <c r="H34" s="67"/>
      <c r="I34" s="4">
        <v>33</v>
      </c>
      <c r="J34" s="67">
        <f t="shared" si="0"/>
        <v>39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20</v>
      </c>
      <c r="H35" s="67"/>
      <c r="I35" s="4">
        <v>34</v>
      </c>
      <c r="J35" s="67">
        <f t="shared" si="0"/>
        <v>30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15</v>
      </c>
      <c r="H36" s="67"/>
      <c r="I36" s="99">
        <v>35</v>
      </c>
      <c r="J36" s="5">
        <f t="shared" si="0"/>
        <v>38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16</v>
      </c>
      <c r="H37" s="67"/>
      <c r="I37" s="4">
        <v>36</v>
      </c>
      <c r="J37" s="67">
        <f t="shared" si="0"/>
        <v>37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36</v>
      </c>
      <c r="H38" s="67"/>
      <c r="I38" s="4">
        <v>37</v>
      </c>
      <c r="J38" s="67">
        <f t="shared" si="0"/>
        <v>27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35</v>
      </c>
      <c r="H39" s="67"/>
      <c r="I39" s="4">
        <v>38</v>
      </c>
      <c r="J39" s="67">
        <f t="shared" si="0"/>
        <v>28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33</v>
      </c>
      <c r="H40" s="67"/>
      <c r="I40" s="4">
        <v>39</v>
      </c>
      <c r="J40" s="67">
        <f t="shared" si="0"/>
        <v>17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68</v>
      </c>
      <c r="F41" s="24">
        <v>25</v>
      </c>
      <c r="H41" s="67"/>
      <c r="I41" s="99">
        <v>40</v>
      </c>
      <c r="J41" s="5">
        <f t="shared" si="0"/>
        <v>10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41" priority="1"/>
  </conditionalFormatting>
  <dataValidations count="3">
    <dataValidation type="list" allowBlank="1" showInputMessage="1" showErrorMessage="1" sqref="E3:E41" xr:uid="{00000000-0002-0000-02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2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2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B25AB-E2E3-49AB-926B-E2E0001954A2}">
  <dimension ref="A1:Y46"/>
  <sheetViews>
    <sheetView zoomScale="50" zoomScaleNormal="50" workbookViewId="0">
      <selection activeCell="E2" sqref="E2:E41"/>
    </sheetView>
  </sheetViews>
  <sheetFormatPr defaultRowHeight="14.5" x14ac:dyDescent="0.35"/>
  <cols>
    <col min="1" max="1" width="5.26953125" style="66" customWidth="1"/>
    <col min="2" max="2" width="7.6328125" style="66" customWidth="1"/>
    <col min="3" max="5" width="23.17968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7265625" style="66" customWidth="1"/>
    <col min="14" max="14" width="8.90625" style="66" customWidth="1"/>
    <col min="15" max="15" width="11.453125" style="66" customWidth="1"/>
    <col min="16" max="16" width="12.453125" style="66" customWidth="1"/>
    <col min="17" max="17" width="9.7265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32</v>
      </c>
      <c r="I2" s="69">
        <v>1</v>
      </c>
      <c r="J2" s="66">
        <f t="shared" ref="J2:J41" si="0">(MATCH(I2,$F$2:$F$41,0))</f>
        <v>4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29</v>
      </c>
      <c r="I3" s="69">
        <v>2</v>
      </c>
      <c r="J3" s="66">
        <f t="shared" si="0"/>
        <v>3</v>
      </c>
      <c r="K3" s="10" t="str">
        <f t="shared" si="1"/>
        <v>X</v>
      </c>
      <c r="M3" s="139" t="s">
        <v>6</v>
      </c>
      <c r="N3" s="140"/>
      <c r="O3" s="140" t="s">
        <v>130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47</v>
      </c>
      <c r="F4" s="68">
        <v>2</v>
      </c>
      <c r="I4" s="69">
        <v>3</v>
      </c>
      <c r="J4" s="66">
        <f t="shared" si="0"/>
        <v>14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83</v>
      </c>
      <c r="F5" s="71">
        <v>1</v>
      </c>
      <c r="I5" s="69">
        <v>4</v>
      </c>
      <c r="J5" s="66">
        <f t="shared" si="0"/>
        <v>24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37</v>
      </c>
      <c r="H6" s="67"/>
      <c r="I6" s="4">
        <v>5</v>
      </c>
      <c r="J6" s="67">
        <f t="shared" si="0"/>
        <v>29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32</v>
      </c>
      <c r="F7" s="4">
        <v>15</v>
      </c>
      <c r="H7" s="67"/>
      <c r="I7" s="4">
        <v>6</v>
      </c>
      <c r="J7" s="67">
        <f t="shared" si="0"/>
        <v>35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24</v>
      </c>
      <c r="F8" s="71">
        <v>9</v>
      </c>
      <c r="H8" s="67"/>
      <c r="I8" s="107">
        <v>7</v>
      </c>
      <c r="J8" s="5">
        <f t="shared" si="0"/>
        <v>22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22</v>
      </c>
      <c r="F9" s="71">
        <v>20</v>
      </c>
      <c r="H9" s="67"/>
      <c r="I9" s="4">
        <v>8</v>
      </c>
      <c r="J9" s="67">
        <f t="shared" si="0"/>
        <v>32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27</v>
      </c>
      <c r="H10" s="67"/>
      <c r="I10" s="4">
        <v>9</v>
      </c>
      <c r="J10" s="67">
        <f t="shared" si="0"/>
        <v>7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31</v>
      </c>
      <c r="H11" s="67"/>
      <c r="I11" s="4">
        <v>10</v>
      </c>
      <c r="J11" s="67">
        <f t="shared" si="0"/>
        <v>20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33</v>
      </c>
      <c r="H12" s="67"/>
      <c r="I12" s="4">
        <v>11</v>
      </c>
      <c r="J12" s="67">
        <f t="shared" si="0"/>
        <v>23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28</v>
      </c>
      <c r="H13" s="67"/>
      <c r="I13" s="4">
        <v>12</v>
      </c>
      <c r="J13" s="67">
        <f t="shared" si="0"/>
        <v>36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10</v>
      </c>
      <c r="F14" s="71">
        <v>16</v>
      </c>
      <c r="H14" s="67"/>
      <c r="I14" s="4">
        <v>13</v>
      </c>
      <c r="J14" s="67">
        <f t="shared" si="0"/>
        <v>18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3</v>
      </c>
      <c r="H15" s="67"/>
      <c r="I15" s="107">
        <v>14</v>
      </c>
      <c r="J15" s="5">
        <f t="shared" si="0"/>
        <v>16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17</v>
      </c>
      <c r="H16" s="67"/>
      <c r="I16" s="4">
        <v>15</v>
      </c>
      <c r="J16" s="67">
        <f t="shared" si="0"/>
        <v>6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14</v>
      </c>
      <c r="H17" s="67"/>
      <c r="I17" s="4">
        <v>16</v>
      </c>
      <c r="J17" s="67">
        <f t="shared" si="0"/>
        <v>13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26</v>
      </c>
      <c r="H18" s="67"/>
      <c r="I18" s="4">
        <v>17</v>
      </c>
      <c r="J18" s="67">
        <f t="shared" si="0"/>
        <v>15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19</v>
      </c>
      <c r="F19" s="71">
        <v>13</v>
      </c>
      <c r="H19" s="67"/>
      <c r="I19" s="4">
        <v>18</v>
      </c>
      <c r="J19" s="67">
        <f t="shared" si="0"/>
        <v>19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59</v>
      </c>
      <c r="F20" s="71">
        <v>18</v>
      </c>
      <c r="H20" s="67"/>
      <c r="I20" s="4">
        <v>19</v>
      </c>
      <c r="J20" s="67">
        <f t="shared" si="0"/>
        <v>26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10</v>
      </c>
      <c r="H21" s="67"/>
      <c r="I21" s="4">
        <v>20</v>
      </c>
      <c r="J21" s="67">
        <f t="shared" si="0"/>
        <v>8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35</v>
      </c>
      <c r="H22" s="67"/>
      <c r="I22" s="107">
        <v>21</v>
      </c>
      <c r="J22" s="5">
        <f t="shared" si="0"/>
        <v>31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94</v>
      </c>
      <c r="F23" s="71">
        <v>7</v>
      </c>
      <c r="H23" s="67"/>
      <c r="I23" s="4">
        <v>22</v>
      </c>
      <c r="J23" s="67">
        <f t="shared" si="0"/>
        <v>30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55</v>
      </c>
      <c r="F24" s="71">
        <v>11</v>
      </c>
      <c r="H24" s="67"/>
      <c r="I24" s="4">
        <v>23</v>
      </c>
      <c r="J24" s="67">
        <f t="shared" si="0"/>
        <v>27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4</v>
      </c>
      <c r="H25" s="67"/>
      <c r="I25" s="4">
        <v>24</v>
      </c>
      <c r="J25" s="67">
        <f t="shared" si="0"/>
        <v>33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30</v>
      </c>
      <c r="H26" s="67"/>
      <c r="I26" s="4">
        <v>25</v>
      </c>
      <c r="J26" s="67">
        <f t="shared" si="0"/>
        <v>34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15</v>
      </c>
      <c r="F27" s="71">
        <v>19</v>
      </c>
      <c r="H27" s="67"/>
      <c r="I27" s="4">
        <v>26</v>
      </c>
      <c r="J27" s="67">
        <f t="shared" si="0"/>
        <v>17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23</v>
      </c>
      <c r="H28" s="67"/>
      <c r="I28" s="4">
        <v>27</v>
      </c>
      <c r="J28" s="67">
        <f t="shared" si="0"/>
        <v>9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36</v>
      </c>
      <c r="H29" s="67"/>
      <c r="I29" s="107">
        <v>28</v>
      </c>
      <c r="J29" s="5">
        <f t="shared" si="0"/>
        <v>12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40</v>
      </c>
      <c r="F30" s="71">
        <v>5</v>
      </c>
      <c r="H30" s="67"/>
      <c r="I30" s="4">
        <v>29</v>
      </c>
      <c r="J30" s="67">
        <f t="shared" si="0"/>
        <v>2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22</v>
      </c>
      <c r="H31" s="67"/>
      <c r="I31" s="4">
        <v>30</v>
      </c>
      <c r="J31" s="67">
        <f t="shared" si="0"/>
        <v>25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41</v>
      </c>
      <c r="F32" s="71">
        <v>21</v>
      </c>
      <c r="H32" s="67"/>
      <c r="I32" s="4">
        <v>31</v>
      </c>
      <c r="J32" s="67">
        <f t="shared" si="0"/>
        <v>10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8</v>
      </c>
      <c r="H33" s="67"/>
      <c r="I33" s="4">
        <v>32</v>
      </c>
      <c r="J33" s="67">
        <f t="shared" si="0"/>
        <v>1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24</v>
      </c>
      <c r="H34" s="67"/>
      <c r="I34" s="4">
        <v>33</v>
      </c>
      <c r="J34" s="67">
        <f t="shared" si="0"/>
        <v>11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25</v>
      </c>
      <c r="H35" s="67"/>
      <c r="I35" s="4">
        <v>34</v>
      </c>
      <c r="J35" s="67">
        <f t="shared" si="0"/>
        <v>40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34</v>
      </c>
      <c r="F36" s="71">
        <v>6</v>
      </c>
      <c r="H36" s="67"/>
      <c r="I36" s="107">
        <v>35</v>
      </c>
      <c r="J36" s="5">
        <f t="shared" si="0"/>
        <v>21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12</v>
      </c>
      <c r="H37" s="67"/>
      <c r="I37" s="4">
        <v>36</v>
      </c>
      <c r="J37" s="67">
        <f t="shared" si="0"/>
        <v>28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38</v>
      </c>
      <c r="H38" s="67"/>
      <c r="I38" s="4">
        <v>37</v>
      </c>
      <c r="J38" s="67">
        <f t="shared" si="0"/>
        <v>5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39</v>
      </c>
      <c r="H39" s="67"/>
      <c r="I39" s="4">
        <v>38</v>
      </c>
      <c r="J39" s="67">
        <f t="shared" si="0"/>
        <v>37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40</v>
      </c>
      <c r="H40" s="67"/>
      <c r="I40" s="4">
        <v>39</v>
      </c>
      <c r="J40" s="67">
        <f t="shared" si="0"/>
        <v>38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34</v>
      </c>
      <c r="H41" s="67"/>
      <c r="I41" s="107">
        <v>40</v>
      </c>
      <c r="J41" s="5">
        <f t="shared" si="0"/>
        <v>39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35" priority="1"/>
  </conditionalFormatting>
  <dataValidations count="3">
    <dataValidation type="list" allowBlank="1" showInputMessage="1" showErrorMessage="1" sqref="E3:E41" xr:uid="{00000000-0002-0000-02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2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2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showGridLines="0" tabSelected="1" zoomScale="86" zoomScaleNormal="86" workbookViewId="0">
      <selection activeCell="J5" sqref="J5"/>
    </sheetView>
  </sheetViews>
  <sheetFormatPr defaultRowHeight="14.5" x14ac:dyDescent="0.35"/>
  <cols>
    <col min="4" max="4" width="7" bestFit="1" customWidth="1"/>
    <col min="5" max="5" width="2.90625" style="66" customWidth="1"/>
    <col min="6" max="6" width="8" customWidth="1"/>
    <col min="11" max="11" width="10.26953125" style="66" customWidth="1"/>
    <col min="12" max="12" width="12.26953125" bestFit="1" customWidth="1"/>
  </cols>
  <sheetData>
    <row r="1" spans="1:13" ht="8.5" customHeight="1" x14ac:dyDescent="0.35"/>
    <row r="2" spans="1:13" ht="15" thickBot="1" x14ac:dyDescent="0.4">
      <c r="G2" s="48">
        <v>50</v>
      </c>
      <c r="H2" s="48">
        <v>50</v>
      </c>
      <c r="I2" s="49">
        <v>50</v>
      </c>
    </row>
    <row r="3" spans="1:13" x14ac:dyDescent="0.35">
      <c r="B3" s="1"/>
      <c r="C3" s="2"/>
      <c r="D3" s="54" t="s">
        <v>79</v>
      </c>
      <c r="E3" s="54" t="s">
        <v>137</v>
      </c>
      <c r="F3" s="56" t="s">
        <v>1</v>
      </c>
      <c r="G3" s="101" t="s">
        <v>88</v>
      </c>
      <c r="H3" s="50" t="s">
        <v>99</v>
      </c>
      <c r="I3" s="50" t="s">
        <v>75</v>
      </c>
      <c r="J3" s="50" t="s">
        <v>74</v>
      </c>
      <c r="K3" s="50" t="s">
        <v>135</v>
      </c>
    </row>
    <row r="4" spans="1:13" x14ac:dyDescent="0.35">
      <c r="D4" s="55">
        <f>RANK(Scoreboard[[#This Row],[TOTAL]],$J$4:$J$25)</f>
        <v>1</v>
      </c>
      <c r="E4" s="55">
        <f>RANK(Scoreboard[[#This Row],[1/1]],Scoreboard[1/1])</f>
        <v>2</v>
      </c>
      <c r="F4" s="57" t="s">
        <v>104</v>
      </c>
      <c r="G4" s="102">
        <f>HLOOKUP(Scoreboard[[#This Row],[  ]],'Big Board'!$E$2:$AV$48,45,FALSE)</f>
        <v>178</v>
      </c>
      <c r="H4" s="100">
        <f>HLOOKUP(Scoreboard[[#This Row],[  ]],'Big Board'!$E$2:$AV$48,46,FALSE)</f>
        <v>201</v>
      </c>
      <c r="I4" s="115">
        <f>HLOOKUP(Scoreboard[[#This Row],[  ]],'Big Board'!$E$2:$AV$48,47,FALSE)</f>
        <v>213</v>
      </c>
      <c r="J4" s="100">
        <f>HLOOKUP(Scoreboard[[#This Row],[  ]],'Big Board'!$E$2:$AV$44,42,FALSE)</f>
        <v>592</v>
      </c>
      <c r="K4" s="100">
        <f>HLOOKUP(Scoreboard[[#This Row],[  ]],'Big Board'!$E$2:$AV$44,43,FALSE)</f>
        <v>27</v>
      </c>
      <c r="L4" t="s">
        <v>77</v>
      </c>
      <c r="M4" s="76">
        <v>190</v>
      </c>
    </row>
    <row r="5" spans="1:13" x14ac:dyDescent="0.35">
      <c r="D5" s="55">
        <f>RANK(Scoreboard[[#This Row],[TOTAL]],$J$4:$J$25)</f>
        <v>2</v>
      </c>
      <c r="E5" s="55">
        <f>RANK(Scoreboard[[#This Row],[1/1]],Scoreboard[1/1])</f>
        <v>22</v>
      </c>
      <c r="F5" s="57" t="s">
        <v>120</v>
      </c>
      <c r="G5" s="102">
        <f>HLOOKUP(Scoreboard[[#This Row],[  ]],'Big Board'!$E$2:$AV$48,45,FALSE)</f>
        <v>314</v>
      </c>
      <c r="H5" s="100">
        <f>HLOOKUP(Scoreboard[[#This Row],[  ]],'Big Board'!$E$2:$AV$48,46,FALSE)</f>
        <v>139</v>
      </c>
      <c r="I5" s="115">
        <f>HLOOKUP(Scoreboard[[#This Row],[  ]],'Big Board'!$E$2:$AV$48,47,FALSE)</f>
        <v>77</v>
      </c>
      <c r="J5" s="100">
        <f>HLOOKUP(Scoreboard[[#This Row],[  ]],'Big Board'!$E$2:$AV$44,42,FALSE)</f>
        <v>530</v>
      </c>
      <c r="K5" s="100">
        <f>HLOOKUP(Scoreboard[[#This Row],[  ]],'Big Board'!$E$2:$AV$44,43,FALSE)</f>
        <v>23</v>
      </c>
      <c r="L5" t="s">
        <v>78</v>
      </c>
      <c r="M5" s="76">
        <v>100</v>
      </c>
    </row>
    <row r="6" spans="1:13" x14ac:dyDescent="0.35">
      <c r="D6" s="55">
        <f>RANK(Scoreboard[[#This Row],[TOTAL]],$J$4:$J$25)</f>
        <v>3</v>
      </c>
      <c r="E6" s="55">
        <f>RANK(Scoreboard[[#This Row],[1/1]],Scoreboard[1/1])</f>
        <v>12</v>
      </c>
      <c r="F6" s="57" t="s">
        <v>101</v>
      </c>
      <c r="G6" s="102">
        <f>HLOOKUP(Scoreboard[[#This Row],[  ]],'Big Board'!$E$2:$AV$48,45,FALSE)</f>
        <v>181</v>
      </c>
      <c r="H6" s="100">
        <f>HLOOKUP(Scoreboard[[#This Row],[  ]],'Big Board'!$E$2:$AV$48,46,FALSE)</f>
        <v>165</v>
      </c>
      <c r="I6" s="115">
        <f>HLOOKUP(Scoreboard[[#This Row],[  ]],'Big Board'!$E$2:$AV$48,47,FALSE)</f>
        <v>144</v>
      </c>
      <c r="J6" s="100">
        <f>HLOOKUP(Scoreboard[[#This Row],[  ]],'Big Board'!$E$2:$AV$44,42,FALSE)</f>
        <v>490</v>
      </c>
      <c r="K6" s="100">
        <f>HLOOKUP(Scoreboard[[#This Row],[  ]],'Big Board'!$E$2:$AV$44,43,FALSE)</f>
        <v>21</v>
      </c>
    </row>
    <row r="7" spans="1:13" x14ac:dyDescent="0.35">
      <c r="D7" s="55">
        <f>RANK(Scoreboard[[#This Row],[TOTAL]],$J$4:$J$25)</f>
        <v>4</v>
      </c>
      <c r="E7" s="55">
        <f>RANK(Scoreboard[[#This Row],[1/1]],Scoreboard[1/1])</f>
        <v>4</v>
      </c>
      <c r="F7" s="57" t="s">
        <v>106</v>
      </c>
      <c r="G7" s="102">
        <f>HLOOKUP(Scoreboard[[#This Row],[  ]],'Big Board'!$E$2:$AV$48,45,FALSE)</f>
        <v>167</v>
      </c>
      <c r="H7" s="100">
        <f>HLOOKUP(Scoreboard[[#This Row],[  ]],'Big Board'!$E$2:$AV$48,46,FALSE)</f>
        <v>128</v>
      </c>
      <c r="I7" s="115">
        <f>HLOOKUP(Scoreboard[[#This Row],[  ]],'Big Board'!$E$2:$AV$48,47,FALSE)</f>
        <v>190</v>
      </c>
      <c r="J7" s="100">
        <f>HLOOKUP(Scoreboard[[#This Row],[  ]],'Big Board'!$E$2:$AV$44,42,FALSE)</f>
        <v>485</v>
      </c>
      <c r="K7" s="100">
        <f>HLOOKUP(Scoreboard[[#This Row],[  ]],'Big Board'!$E$2:$AV$44,43,FALSE)</f>
        <v>20</v>
      </c>
    </row>
    <row r="8" spans="1:13" x14ac:dyDescent="0.35">
      <c r="D8" s="55">
        <f>RANK(Scoreboard[[#This Row],[TOTAL]],$J$4:$J$25)</f>
        <v>5</v>
      </c>
      <c r="E8" s="55">
        <f>RANK(Scoreboard[[#This Row],[1/1]],Scoreboard[1/1])</f>
        <v>14</v>
      </c>
      <c r="F8" s="57" t="s">
        <v>133</v>
      </c>
      <c r="G8" s="102">
        <f>HLOOKUP(Scoreboard[[#This Row],[  ]],'Big Board'!$E$2:$AV$48,45,FALSE)</f>
        <v>223</v>
      </c>
      <c r="H8" s="100">
        <f>HLOOKUP(Scoreboard[[#This Row],[  ]],'Big Board'!$E$2:$AV$48,46,FALSE)</f>
        <v>118</v>
      </c>
      <c r="I8" s="115">
        <f>HLOOKUP(Scoreboard[[#This Row],[  ]],'Big Board'!$E$2:$AV$48,47,FALSE)</f>
        <v>139</v>
      </c>
      <c r="J8" s="100">
        <f>HLOOKUP(Scoreboard[[#This Row],[  ]],'Big Board'!$E$2:$AV$44,42,FALSE)</f>
        <v>480</v>
      </c>
      <c r="K8" s="100">
        <f>HLOOKUP(Scoreboard[[#This Row],[  ]],'Big Board'!$E$2:$AV$44,43,FALSE)</f>
        <v>22</v>
      </c>
    </row>
    <row r="9" spans="1:13" x14ac:dyDescent="0.35">
      <c r="D9" s="55">
        <f>RANK(Scoreboard[[#This Row],[TOTAL]],$J$4:$J$25)</f>
        <v>6</v>
      </c>
      <c r="E9" s="55">
        <f>RANK(Scoreboard[[#This Row],[1/1]],Scoreboard[1/1])</f>
        <v>15</v>
      </c>
      <c r="F9" s="57" t="s">
        <v>100</v>
      </c>
      <c r="G9" s="102">
        <f>HLOOKUP(Scoreboard[[#This Row],[  ]],'Big Board'!$E$2:$AV$48,45,FALSE)</f>
        <v>243</v>
      </c>
      <c r="H9" s="100">
        <f>HLOOKUP(Scoreboard[[#This Row],[  ]],'Big Board'!$E$2:$AV$48,46,FALSE)</f>
        <v>96</v>
      </c>
      <c r="I9" s="115">
        <f>HLOOKUP(Scoreboard[[#This Row],[  ]],'Big Board'!$E$2:$AV$48,47,FALSE)</f>
        <v>136</v>
      </c>
      <c r="J9" s="100">
        <f>HLOOKUP(Scoreboard[[#This Row],[  ]],'Big Board'!$E$2:$AV$44,42,FALSE)</f>
        <v>475</v>
      </c>
      <c r="K9" s="100">
        <f>HLOOKUP(Scoreboard[[#This Row],[  ]],'Big Board'!$E$2:$AV$44,43,FALSE)</f>
        <v>23</v>
      </c>
    </row>
    <row r="10" spans="1:13" x14ac:dyDescent="0.35">
      <c r="D10" s="55">
        <f>RANK(Scoreboard[[#This Row],[TOTAL]],$J$4:$J$25)</f>
        <v>7</v>
      </c>
      <c r="E10" s="55">
        <f>RANK(Scoreboard[[#This Row],[1/1]],Scoreboard[1/1])</f>
        <v>1</v>
      </c>
      <c r="F10" s="57" t="s">
        <v>128</v>
      </c>
      <c r="G10" s="102">
        <f>HLOOKUP(Scoreboard[[#This Row],[  ]],'Big Board'!$E$2:$AV$48,45,FALSE)</f>
        <v>31</v>
      </c>
      <c r="H10" s="100">
        <f>HLOOKUP(Scoreboard[[#This Row],[  ]],'Big Board'!$E$2:$AV$48,46,FALSE)</f>
        <v>219</v>
      </c>
      <c r="I10" s="115">
        <f>HLOOKUP(Scoreboard[[#This Row],[  ]],'Big Board'!$E$2:$AV$48,47,FALSE)</f>
        <v>220</v>
      </c>
      <c r="J10" s="100">
        <f>HLOOKUP(Scoreboard[[#This Row],[  ]],'Big Board'!$E$2:$AV$44,42,FALSE)</f>
        <v>470</v>
      </c>
      <c r="K10" s="100">
        <f>HLOOKUP(Scoreboard[[#This Row],[  ]],'Big Board'!$E$2:$AV$44,43,FALSE)</f>
        <v>20</v>
      </c>
    </row>
    <row r="11" spans="1:13" x14ac:dyDescent="0.35">
      <c r="D11" s="55">
        <f>RANK(Scoreboard[[#This Row],[TOTAL]],$J$4:$J$25)</f>
        <v>8</v>
      </c>
      <c r="E11" s="55">
        <f>RANK(Scoreboard[[#This Row],[1/1]],Scoreboard[1/1])</f>
        <v>18</v>
      </c>
      <c r="F11" s="57" t="s">
        <v>110</v>
      </c>
      <c r="G11" s="102">
        <f>HLOOKUP(Scoreboard[[#This Row],[  ]],'Big Board'!$E$2:$AV$48,45,FALSE)</f>
        <v>125</v>
      </c>
      <c r="H11" s="100">
        <f>HLOOKUP(Scoreboard[[#This Row],[  ]],'Big Board'!$E$2:$AV$48,46,FALSE)</f>
        <v>215</v>
      </c>
      <c r="I11" s="115">
        <f>HLOOKUP(Scoreboard[[#This Row],[  ]],'Big Board'!$E$2:$AV$48,47,FALSE)</f>
        <v>126</v>
      </c>
      <c r="J11" s="100">
        <f>HLOOKUP(Scoreboard[[#This Row],[  ]],'Big Board'!$E$2:$AV$44,42,FALSE)</f>
        <v>466</v>
      </c>
      <c r="K11" s="100">
        <f>HLOOKUP(Scoreboard[[#This Row],[  ]],'Big Board'!$E$2:$AV$44,43,FALSE)</f>
        <v>22</v>
      </c>
    </row>
    <row r="12" spans="1:13" x14ac:dyDescent="0.35">
      <c r="D12" s="55">
        <f>RANK(Scoreboard[[#This Row],[TOTAL]],$J$4:$J$25)</f>
        <v>9</v>
      </c>
      <c r="E12" s="55">
        <f>RANK(Scoreboard[[#This Row],[1/1]],Scoreboard[1/1])</f>
        <v>11</v>
      </c>
      <c r="F12" s="57" t="s">
        <v>121</v>
      </c>
      <c r="G12" s="102">
        <f>HLOOKUP(Scoreboard[[#This Row],[  ]],'Big Board'!$E$2:$AV$48,45,FALSE)</f>
        <v>169</v>
      </c>
      <c r="H12" s="100">
        <f>HLOOKUP(Scoreboard[[#This Row],[  ]],'Big Board'!$E$2:$AV$48,46,FALSE)</f>
        <v>143</v>
      </c>
      <c r="I12" s="115">
        <f>HLOOKUP(Scoreboard[[#This Row],[  ]],'Big Board'!$E$2:$AV$48,47,FALSE)</f>
        <v>149</v>
      </c>
      <c r="J12" s="100">
        <f>HLOOKUP(Scoreboard[[#This Row],[  ]],'Big Board'!$E$2:$AV$44,42,FALSE)</f>
        <v>461</v>
      </c>
      <c r="K12" s="100">
        <f>HLOOKUP(Scoreboard[[#This Row],[  ]],'Big Board'!$E$2:$AV$44,43,FALSE)</f>
        <v>23</v>
      </c>
    </row>
    <row r="13" spans="1:13" x14ac:dyDescent="0.35">
      <c r="A13" t="s">
        <v>7</v>
      </c>
      <c r="D13" s="55">
        <f>RANK(Scoreboard[[#This Row],[TOTAL]],$J$4:$J$25)</f>
        <v>10</v>
      </c>
      <c r="E13" s="55">
        <f>RANK(Scoreboard[[#This Row],[1/1]],Scoreboard[1/1])</f>
        <v>17</v>
      </c>
      <c r="F13" s="57" t="s">
        <v>118</v>
      </c>
      <c r="G13" s="102">
        <f>HLOOKUP(Scoreboard[[#This Row],[  ]],'Big Board'!$E$2:$AV$48,45,FALSE)</f>
        <v>200</v>
      </c>
      <c r="H13" s="100">
        <f>HLOOKUP(Scoreboard[[#This Row],[  ]],'Big Board'!$E$2:$AV$48,46,FALSE)</f>
        <v>129</v>
      </c>
      <c r="I13" s="115">
        <f>HLOOKUP(Scoreboard[[#This Row],[  ]],'Big Board'!$E$2:$AV$48,47,FALSE)</f>
        <v>131</v>
      </c>
      <c r="J13" s="100">
        <f>HLOOKUP(Scoreboard[[#This Row],[  ]],'Big Board'!$E$2:$AV$44,42,FALSE)</f>
        <v>460</v>
      </c>
      <c r="K13" s="100">
        <f>HLOOKUP(Scoreboard[[#This Row],[  ]],'Big Board'!$E$2:$AV$44,43,FALSE)</f>
        <v>18</v>
      </c>
    </row>
    <row r="14" spans="1:13" x14ac:dyDescent="0.35">
      <c r="D14" s="55">
        <f>RANK(Scoreboard[[#This Row],[TOTAL]],$J$4:$J$25)</f>
        <v>11</v>
      </c>
      <c r="E14" s="55">
        <f>RANK(Scoreboard[[#This Row],[1/1]],Scoreboard[1/1])</f>
        <v>9</v>
      </c>
      <c r="F14" s="57" t="s">
        <v>124</v>
      </c>
      <c r="G14" s="102">
        <f>HLOOKUP(Scoreboard[[#This Row],[  ]],'Big Board'!$E$2:$AV$48,45,FALSE)</f>
        <v>159</v>
      </c>
      <c r="H14" s="100">
        <f>HLOOKUP(Scoreboard[[#This Row],[  ]],'Big Board'!$E$2:$AV$48,46,FALSE)</f>
        <v>147</v>
      </c>
      <c r="I14" s="115">
        <f>HLOOKUP(Scoreboard[[#This Row],[  ]],'Big Board'!$E$2:$AV$48,47,FALSE)</f>
        <v>153</v>
      </c>
      <c r="J14" s="100">
        <f>HLOOKUP(Scoreboard[[#This Row],[  ]],'Big Board'!$E$2:$AV$44,42,FALSE)</f>
        <v>459</v>
      </c>
      <c r="K14" s="100">
        <f>HLOOKUP(Scoreboard[[#This Row],[  ]],'Big Board'!$E$2:$AV$44,43,FALSE)</f>
        <v>23</v>
      </c>
    </row>
    <row r="15" spans="1:13" x14ac:dyDescent="0.35">
      <c r="D15" s="55">
        <f>RANK(Scoreboard[[#This Row],[TOTAL]],$J$4:$J$25)</f>
        <v>12</v>
      </c>
      <c r="E15" s="55">
        <f>RANK(Scoreboard[[#This Row],[1/1]],Scoreboard[1/1])</f>
        <v>6</v>
      </c>
      <c r="F15" s="57" t="s">
        <v>126</v>
      </c>
      <c r="G15" s="102">
        <f>HLOOKUP(Scoreboard[[#This Row],[  ]],'Big Board'!$E$2:$AV$48,45,FALSE)</f>
        <v>156</v>
      </c>
      <c r="H15" s="100">
        <f>HLOOKUP(Scoreboard[[#This Row],[  ]],'Big Board'!$E$2:$AV$48,46,FALSE)</f>
        <v>102</v>
      </c>
      <c r="I15" s="115">
        <f>HLOOKUP(Scoreboard[[#This Row],[  ]],'Big Board'!$E$2:$AV$48,47,FALSE)</f>
        <v>189</v>
      </c>
      <c r="J15" s="100">
        <f>HLOOKUP(Scoreboard[[#This Row],[  ]],'Big Board'!$E$2:$AV$44,42,FALSE)</f>
        <v>447</v>
      </c>
      <c r="K15" s="100">
        <f>HLOOKUP(Scoreboard[[#This Row],[  ]],'Big Board'!$E$2:$AV$44,43,FALSE)</f>
        <v>21</v>
      </c>
    </row>
    <row r="16" spans="1:13" x14ac:dyDescent="0.35">
      <c r="D16" s="55">
        <f>RANK(Scoreboard[[#This Row],[TOTAL]],$J$4:$J$25)</f>
        <v>13</v>
      </c>
      <c r="E16" s="55">
        <f>RANK(Scoreboard[[#This Row],[1/1]],Scoreboard[1/1])</f>
        <v>3</v>
      </c>
      <c r="F16" s="57" t="s">
        <v>76</v>
      </c>
      <c r="G16" s="102">
        <f>HLOOKUP(Scoreboard[[#This Row],[  ]],'Big Board'!$E$2:$AV$48,45,FALSE)</f>
        <v>62</v>
      </c>
      <c r="H16" s="100">
        <f>HLOOKUP(Scoreboard[[#This Row],[  ]],'Big Board'!$E$2:$AV$48,46,FALSE)</f>
        <v>175</v>
      </c>
      <c r="I16" s="115">
        <f>HLOOKUP(Scoreboard[[#This Row],[  ]],'Big Board'!$E$2:$AV$48,47,FALSE)</f>
        <v>199</v>
      </c>
      <c r="J16" s="100">
        <f>HLOOKUP(Scoreboard[[#This Row],[  ]],'Big Board'!$E$2:$AV$44,42,FALSE)</f>
        <v>436</v>
      </c>
      <c r="K16" s="100">
        <f>HLOOKUP(Scoreboard[[#This Row],[  ]],'Big Board'!$E$2:$AV$44,43,FALSE)</f>
        <v>20</v>
      </c>
    </row>
    <row r="17" spans="4:11" x14ac:dyDescent="0.35">
      <c r="D17" s="55">
        <f>RANK(Scoreboard[[#This Row],[TOTAL]],$J$4:$J$25)</f>
        <v>14</v>
      </c>
      <c r="E17" s="55">
        <f>RANK(Scoreboard[[#This Row],[1/1]],Scoreboard[1/1])</f>
        <v>4</v>
      </c>
      <c r="F17" s="57" t="s">
        <v>108</v>
      </c>
      <c r="G17" s="102">
        <f>HLOOKUP(Scoreboard[[#This Row],[  ]],'Big Board'!$E$2:$AV$48,45,FALSE)</f>
        <v>133</v>
      </c>
      <c r="H17" s="100">
        <f>HLOOKUP(Scoreboard[[#This Row],[  ]],'Big Board'!$E$2:$AV$48,46,FALSE)</f>
        <v>112</v>
      </c>
      <c r="I17" s="115">
        <f>HLOOKUP(Scoreboard[[#This Row],[  ]],'Big Board'!$E$2:$AV$48,47,FALSE)</f>
        <v>190</v>
      </c>
      <c r="J17" s="100">
        <f>HLOOKUP(Scoreboard[[#This Row],[  ]],'Big Board'!$E$2:$AV$44,42,FALSE)</f>
        <v>435</v>
      </c>
      <c r="K17" s="100">
        <f>HLOOKUP(Scoreboard[[#This Row],[  ]],'Big Board'!$E$2:$AV$44,43,FALSE)</f>
        <v>19</v>
      </c>
    </row>
    <row r="18" spans="4:11" x14ac:dyDescent="0.35">
      <c r="D18" s="55">
        <f>RANK(Scoreboard[[#This Row],[TOTAL]],$J$4:$J$25)</f>
        <v>15</v>
      </c>
      <c r="E18" s="55">
        <f>RANK(Scoreboard[[#This Row],[1/1]],Scoreboard[1/1])</f>
        <v>7</v>
      </c>
      <c r="F18" s="57" t="s">
        <v>122</v>
      </c>
      <c r="G18" s="102">
        <f>HLOOKUP(Scoreboard[[#This Row],[  ]],'Big Board'!$E$2:$AV$48,45,FALSE)</f>
        <v>69</v>
      </c>
      <c r="H18" s="100">
        <f>HLOOKUP(Scoreboard[[#This Row],[  ]],'Big Board'!$E$2:$AV$48,46,FALSE)</f>
        <v>183</v>
      </c>
      <c r="I18" s="115">
        <f>HLOOKUP(Scoreboard[[#This Row],[  ]],'Big Board'!$E$2:$AV$48,47,FALSE)</f>
        <v>175</v>
      </c>
      <c r="J18" s="100">
        <f>HLOOKUP(Scoreboard[[#This Row],[  ]],'Big Board'!$E$2:$AV$44,42,FALSE)</f>
        <v>427</v>
      </c>
      <c r="K18" s="100">
        <f>HLOOKUP(Scoreboard[[#This Row],[  ]],'Big Board'!$E$2:$AV$44,43,FALSE)</f>
        <v>21</v>
      </c>
    </row>
    <row r="19" spans="4:11" x14ac:dyDescent="0.35">
      <c r="D19" s="55">
        <f>RANK(Scoreboard[[#This Row],[TOTAL]],$J$4:$J$25)</f>
        <v>16</v>
      </c>
      <c r="E19" s="55">
        <f>RANK(Scoreboard[[#This Row],[1/1]],Scoreboard[1/1])</f>
        <v>21</v>
      </c>
      <c r="F19" s="57" t="s">
        <v>131</v>
      </c>
      <c r="G19" s="102">
        <f>HLOOKUP(Scoreboard[[#This Row],[  ]],'Big Board'!$E$2:$AV$48,45,FALSE)</f>
        <v>174</v>
      </c>
      <c r="H19" s="100">
        <f>HLOOKUP(Scoreboard[[#This Row],[  ]],'Big Board'!$E$2:$AV$48,46,FALSE)</f>
        <v>145</v>
      </c>
      <c r="I19" s="115">
        <f>HLOOKUP(Scoreboard[[#This Row],[  ]],'Big Board'!$E$2:$AV$48,47,FALSE)</f>
        <v>104</v>
      </c>
      <c r="J19" s="100">
        <f>HLOOKUP(Scoreboard[[#This Row],[  ]],'Big Board'!$E$2:$AV$44,42,FALSE)</f>
        <v>423</v>
      </c>
      <c r="K19" s="100">
        <f>HLOOKUP(Scoreboard[[#This Row],[  ]],'Big Board'!$E$2:$AV$44,43,FALSE)</f>
        <v>18</v>
      </c>
    </row>
    <row r="20" spans="4:11" x14ac:dyDescent="0.35">
      <c r="D20" s="55">
        <f>RANK(Scoreboard[[#This Row],[TOTAL]],$J$4:$J$25)</f>
        <v>17</v>
      </c>
      <c r="E20" s="55">
        <f>RANK(Scoreboard[[#This Row],[1/1]],Scoreboard[1/1])</f>
        <v>8</v>
      </c>
      <c r="F20" s="57" t="s">
        <v>112</v>
      </c>
      <c r="G20" s="102">
        <f>HLOOKUP(Scoreboard[[#This Row],[  ]],'Big Board'!$E$2:$AV$48,45,FALSE)</f>
        <v>130</v>
      </c>
      <c r="H20" s="100">
        <f>HLOOKUP(Scoreboard[[#This Row],[  ]],'Big Board'!$E$2:$AV$48,46,FALSE)</f>
        <v>127</v>
      </c>
      <c r="I20" s="115">
        <f>HLOOKUP(Scoreboard[[#This Row],[  ]],'Big Board'!$E$2:$AV$48,47,FALSE)</f>
        <v>160</v>
      </c>
      <c r="J20" s="100">
        <f>HLOOKUP(Scoreboard[[#This Row],[  ]],'Big Board'!$E$2:$AV$44,42,FALSE)</f>
        <v>417</v>
      </c>
      <c r="K20" s="100">
        <f>HLOOKUP(Scoreboard[[#This Row],[  ]],'Big Board'!$E$2:$AV$44,43,FALSE)</f>
        <v>22</v>
      </c>
    </row>
    <row r="21" spans="4:11" x14ac:dyDescent="0.35">
      <c r="D21" s="55">
        <f>RANK(Scoreboard[[#This Row],[TOTAL]],$J$4:$J$25)</f>
        <v>18</v>
      </c>
      <c r="E21" s="55">
        <f>RANK(Scoreboard[[#This Row],[1/1]],Scoreboard[1/1])</f>
        <v>19</v>
      </c>
      <c r="F21" s="57" t="s">
        <v>125</v>
      </c>
      <c r="G21" s="102">
        <f>HLOOKUP(Scoreboard[[#This Row],[  ]],'Big Board'!$E$2:$AV$48,45,FALSE)</f>
        <v>173</v>
      </c>
      <c r="H21" s="100">
        <f>HLOOKUP(Scoreboard[[#This Row],[  ]],'Big Board'!$E$2:$AV$48,46,FALSE)</f>
        <v>123</v>
      </c>
      <c r="I21" s="115">
        <f>HLOOKUP(Scoreboard[[#This Row],[  ]],'Big Board'!$E$2:$AV$48,47,FALSE)</f>
        <v>120</v>
      </c>
      <c r="J21" s="100">
        <f>HLOOKUP(Scoreboard[[#This Row],[  ]],'Big Board'!$E$2:$AV$44,42,FALSE)</f>
        <v>416</v>
      </c>
      <c r="K21" s="100">
        <f>HLOOKUP(Scoreboard[[#This Row],[  ]],'Big Board'!$E$2:$AV$44,43,FALSE)</f>
        <v>21</v>
      </c>
    </row>
    <row r="22" spans="4:11" x14ac:dyDescent="0.35">
      <c r="D22" s="55">
        <f>RANK(Scoreboard[[#This Row],[TOTAL]],$J$4:$J$25)</f>
        <v>19</v>
      </c>
      <c r="E22" s="55">
        <f>RANK(Scoreboard[[#This Row],[1/1]],Scoreboard[1/1])</f>
        <v>13</v>
      </c>
      <c r="F22" s="57" t="s">
        <v>132</v>
      </c>
      <c r="G22" s="102">
        <f>HLOOKUP(Scoreboard[[#This Row],[  ]],'Big Board'!$E$2:$AV$48,45,FALSE)</f>
        <v>64</v>
      </c>
      <c r="H22" s="100">
        <f>HLOOKUP(Scoreboard[[#This Row],[  ]],'Big Board'!$E$2:$AV$48,46,FALSE)</f>
        <v>201</v>
      </c>
      <c r="I22" s="115">
        <f>HLOOKUP(Scoreboard[[#This Row],[  ]],'Big Board'!$E$2:$AV$48,47,FALSE)</f>
        <v>141</v>
      </c>
      <c r="J22" s="100">
        <f>HLOOKUP(Scoreboard[[#This Row],[  ]],'Big Board'!$E$2:$AV$44,42,FALSE)</f>
        <v>406</v>
      </c>
      <c r="K22" s="100">
        <f>HLOOKUP(Scoreboard[[#This Row],[  ]],'Big Board'!$E$2:$AV$44,43,FALSE)</f>
        <v>20</v>
      </c>
    </row>
    <row r="23" spans="4:11" x14ac:dyDescent="0.35">
      <c r="D23" s="55">
        <f>RANK(Scoreboard[[#This Row],[TOTAL]],$J$4:$J$25)</f>
        <v>20</v>
      </c>
      <c r="E23" s="55">
        <f>RANK(Scoreboard[[#This Row],[1/1]],Scoreboard[1/1])</f>
        <v>20</v>
      </c>
      <c r="F23" s="57" t="s">
        <v>127</v>
      </c>
      <c r="G23" s="102">
        <f>HLOOKUP(Scoreboard[[#This Row],[  ]],'Big Board'!$E$2:$AV$48,45,FALSE)</f>
        <v>190</v>
      </c>
      <c r="H23" s="100">
        <f>HLOOKUP(Scoreboard[[#This Row],[  ]],'Big Board'!$E$2:$AV$48,46,FALSE)</f>
        <v>101</v>
      </c>
      <c r="I23" s="115">
        <f>HLOOKUP(Scoreboard[[#This Row],[  ]],'Big Board'!$E$2:$AV$48,47,FALSE)</f>
        <v>113</v>
      </c>
      <c r="J23" s="100">
        <f>HLOOKUP(Scoreboard[[#This Row],[  ]],'Big Board'!$E$2:$AV$44,42,FALSE)</f>
        <v>404</v>
      </c>
      <c r="K23" s="100">
        <f>HLOOKUP(Scoreboard[[#This Row],[  ]],'Big Board'!$E$2:$AV$44,43,FALSE)</f>
        <v>21</v>
      </c>
    </row>
    <row r="24" spans="4:11" x14ac:dyDescent="0.35">
      <c r="D24" s="55">
        <f>RANK(Scoreboard[[#This Row],[TOTAL]],$J$4:$J$25)</f>
        <v>21</v>
      </c>
      <c r="E24" s="55">
        <f>RANK(Scoreboard[[#This Row],[1/1]],Scoreboard[1/1])</f>
        <v>10</v>
      </c>
      <c r="F24" s="111" t="s">
        <v>102</v>
      </c>
      <c r="G24" s="102">
        <f>HLOOKUP(Scoreboard[[#This Row],[  ]],'Big Board'!$E$2:$AV$48,45,FALSE)</f>
        <v>106</v>
      </c>
      <c r="H24" s="100">
        <f>HLOOKUP(Scoreboard[[#This Row],[  ]],'Big Board'!$E$2:$AV$48,46,FALSE)</f>
        <v>126</v>
      </c>
      <c r="I24" s="115">
        <f>HLOOKUP(Scoreboard[[#This Row],[  ]],'Big Board'!$E$2:$AV$48,47,FALSE)</f>
        <v>151</v>
      </c>
      <c r="J24" s="112">
        <f>HLOOKUP(Scoreboard[[#This Row],[  ]],'Big Board'!$E$2:$AV$44,42,FALSE)</f>
        <v>383</v>
      </c>
      <c r="K24" s="100">
        <f>HLOOKUP(Scoreboard[[#This Row],[  ]],'Big Board'!$E$2:$AV$44,43,FALSE)</f>
        <v>20</v>
      </c>
    </row>
    <row r="25" spans="4:11" x14ac:dyDescent="0.35">
      <c r="D25" s="110">
        <f>RANK(Scoreboard[[#This Row],[TOTAL]],$J$4:$J$25)</f>
        <v>22</v>
      </c>
      <c r="E25" s="55">
        <f>RANK(Scoreboard[[#This Row],[1/1]],Scoreboard[1/1])</f>
        <v>15</v>
      </c>
      <c r="F25" s="111" t="s">
        <v>14</v>
      </c>
      <c r="G25" s="102">
        <f>HLOOKUP(Scoreboard[[#This Row],[  ]],'Big Board'!$E$2:$AV$48,45,FALSE)</f>
        <v>71</v>
      </c>
      <c r="H25" s="100">
        <f>HLOOKUP(Scoreboard[[#This Row],[  ]],'Big Board'!$E$2:$AV$48,46,FALSE)</f>
        <v>143</v>
      </c>
      <c r="I25" s="115">
        <f>HLOOKUP(Scoreboard[[#This Row],[  ]],'Big Board'!$E$2:$AV$48,47,FALSE)</f>
        <v>136</v>
      </c>
      <c r="J25" s="112">
        <f>HLOOKUP(Scoreboard[[#This Row],[  ]],'Big Board'!$E$2:$AV$44,42,FALSE)</f>
        <v>350</v>
      </c>
      <c r="K25" s="100">
        <f>HLOOKUP(Scoreboard[[#This Row],[  ]],'Big Board'!$E$2:$AV$44,43,FALSE)</f>
        <v>18</v>
      </c>
    </row>
  </sheetData>
  <conditionalFormatting sqref="G4:G25">
    <cfRule type="top10" dxfId="145" priority="4" rank="1"/>
  </conditionalFormatting>
  <conditionalFormatting sqref="H4:H25">
    <cfRule type="top10" dxfId="144" priority="2" rank="1"/>
  </conditionalFormatting>
  <conditionalFormatting sqref="I4:I25">
    <cfRule type="top10" dxfId="143" priority="1" rank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199CE-2908-4A5E-9BC8-1A95F8751CBD}">
  <dimension ref="A1:Y46"/>
  <sheetViews>
    <sheetView zoomScale="53" zoomScaleNormal="53" workbookViewId="0">
      <selection activeCell="E2" sqref="E2:E41"/>
    </sheetView>
  </sheetViews>
  <sheetFormatPr defaultRowHeight="14.5" x14ac:dyDescent="0.35"/>
  <cols>
    <col min="1" max="1" width="5.1796875" style="66" customWidth="1"/>
    <col min="2" max="2" width="7.6328125" style="66" customWidth="1"/>
    <col min="3" max="5" width="23.1796875" style="66" customWidth="1"/>
    <col min="6" max="6" width="14.179687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81640625" style="66" customWidth="1"/>
    <col min="12" max="12" width="9.1796875" style="66" customWidth="1"/>
    <col min="13" max="13" width="9.81640625" style="66" customWidth="1"/>
    <col min="14" max="14" width="8.90625" style="66" customWidth="1"/>
    <col min="15" max="15" width="11.453125" style="66" customWidth="1"/>
    <col min="16" max="16" width="12.453125" style="66" customWidth="1"/>
    <col min="17" max="17" width="9.81640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80</v>
      </c>
      <c r="F2" s="8">
        <v>5</v>
      </c>
      <c r="I2" s="69">
        <v>1</v>
      </c>
      <c r="J2" s="66">
        <f t="shared" ref="J2:J41" si="0">(MATCH(I2,$F$2:$F$41,0))</f>
        <v>28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40</v>
      </c>
      <c r="I3" s="69">
        <v>2</v>
      </c>
      <c r="J3" s="66">
        <f t="shared" si="0"/>
        <v>14</v>
      </c>
      <c r="K3" s="10" t="str">
        <f t="shared" si="1"/>
        <v>X</v>
      </c>
      <c r="M3" s="139" t="s">
        <v>6</v>
      </c>
      <c r="N3" s="140"/>
      <c r="O3" s="140" t="s">
        <v>126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11</v>
      </c>
      <c r="I4" s="69">
        <v>3</v>
      </c>
      <c r="J4" s="66">
        <f t="shared" si="0"/>
        <v>6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83</v>
      </c>
      <c r="F5" s="71">
        <v>15</v>
      </c>
      <c r="I5" s="69">
        <v>4</v>
      </c>
      <c r="J5" s="66">
        <f t="shared" si="0"/>
        <v>15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8</v>
      </c>
      <c r="H6" s="67"/>
      <c r="I6" s="4">
        <v>5</v>
      </c>
      <c r="J6" s="67">
        <f t="shared" si="0"/>
        <v>1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3</v>
      </c>
      <c r="H7" s="67"/>
      <c r="I7" s="4">
        <v>6</v>
      </c>
      <c r="J7" s="67">
        <f t="shared" si="0"/>
        <v>18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7</v>
      </c>
      <c r="H8" s="67"/>
      <c r="I8" s="93">
        <v>7</v>
      </c>
      <c r="J8" s="5">
        <f t="shared" si="0"/>
        <v>7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14</v>
      </c>
      <c r="F9" s="71">
        <v>14</v>
      </c>
      <c r="H9" s="67"/>
      <c r="I9" s="4">
        <v>8</v>
      </c>
      <c r="J9" s="67">
        <f t="shared" si="0"/>
        <v>5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29</v>
      </c>
      <c r="H10" s="67"/>
      <c r="I10" s="4">
        <v>9</v>
      </c>
      <c r="J10" s="67">
        <f t="shared" si="0"/>
        <v>40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39</v>
      </c>
      <c r="H11" s="67"/>
      <c r="I11" s="4">
        <v>10</v>
      </c>
      <c r="J11" s="67">
        <f t="shared" si="0"/>
        <v>11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10</v>
      </c>
      <c r="H12" s="67"/>
      <c r="I12" s="4">
        <v>11</v>
      </c>
      <c r="J12" s="67">
        <f t="shared" si="0"/>
        <v>3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17</v>
      </c>
      <c r="H13" s="67"/>
      <c r="I13" s="4">
        <v>12</v>
      </c>
      <c r="J13" s="67">
        <f t="shared" si="0"/>
        <v>25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86</v>
      </c>
      <c r="F14" s="71">
        <v>13</v>
      </c>
      <c r="H14" s="67"/>
      <c r="I14" s="4">
        <v>13</v>
      </c>
      <c r="J14" s="67">
        <f t="shared" si="0"/>
        <v>13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17</v>
      </c>
      <c r="F15" s="21">
        <v>2</v>
      </c>
      <c r="H15" s="67"/>
      <c r="I15" s="93">
        <v>14</v>
      </c>
      <c r="J15" s="5">
        <f t="shared" si="0"/>
        <v>8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4</v>
      </c>
      <c r="H16" s="67"/>
      <c r="I16" s="4">
        <v>15</v>
      </c>
      <c r="J16" s="67">
        <f t="shared" si="0"/>
        <v>4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25</v>
      </c>
      <c r="H17" s="67"/>
      <c r="I17" s="4">
        <v>16</v>
      </c>
      <c r="J17" s="67">
        <f t="shared" si="0"/>
        <v>37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30</v>
      </c>
      <c r="H18" s="67"/>
      <c r="I18" s="4">
        <v>17</v>
      </c>
      <c r="J18" s="67">
        <f t="shared" si="0"/>
        <v>12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19</v>
      </c>
      <c r="F19" s="71">
        <v>6</v>
      </c>
      <c r="H19" s="67"/>
      <c r="I19" s="4">
        <v>18</v>
      </c>
      <c r="J19" s="67">
        <f t="shared" si="0"/>
        <v>29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58</v>
      </c>
      <c r="F20" s="71">
        <v>21</v>
      </c>
      <c r="H20" s="67"/>
      <c r="I20" s="4">
        <v>19</v>
      </c>
      <c r="J20" s="67">
        <f t="shared" si="0"/>
        <v>20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19</v>
      </c>
      <c r="H21" s="67"/>
      <c r="I21" s="4">
        <v>20</v>
      </c>
      <c r="J21" s="67">
        <f t="shared" si="0"/>
        <v>30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22</v>
      </c>
      <c r="H22" s="67"/>
      <c r="I22" s="93">
        <v>21</v>
      </c>
      <c r="J22" s="5">
        <f t="shared" si="0"/>
        <v>19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34</v>
      </c>
      <c r="H23" s="67"/>
      <c r="I23" s="4">
        <v>22</v>
      </c>
      <c r="J23" s="67">
        <f t="shared" si="0"/>
        <v>21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55</v>
      </c>
      <c r="F24" s="71">
        <v>23</v>
      </c>
      <c r="H24" s="67"/>
      <c r="I24" s="4">
        <v>23</v>
      </c>
      <c r="J24" s="67">
        <f t="shared" si="0"/>
        <v>23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28</v>
      </c>
      <c r="H25" s="67"/>
      <c r="I25" s="4">
        <v>24</v>
      </c>
      <c r="J25" s="67">
        <f t="shared" si="0"/>
        <v>32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95</v>
      </c>
      <c r="F26" s="71">
        <v>12</v>
      </c>
      <c r="H26" s="67"/>
      <c r="I26" s="4">
        <v>25</v>
      </c>
      <c r="J26" s="67">
        <f t="shared" si="0"/>
        <v>16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15</v>
      </c>
      <c r="F27" s="71">
        <v>32</v>
      </c>
      <c r="H27" s="67"/>
      <c r="I27" s="4">
        <v>26</v>
      </c>
      <c r="J27" s="67">
        <f t="shared" si="0"/>
        <v>38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38</v>
      </c>
      <c r="H28" s="67"/>
      <c r="I28" s="4">
        <v>27</v>
      </c>
      <c r="J28" s="67">
        <f t="shared" si="0"/>
        <v>39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66</v>
      </c>
      <c r="F29" s="74">
        <v>1</v>
      </c>
      <c r="H29" s="67"/>
      <c r="I29" s="93">
        <v>28</v>
      </c>
      <c r="J29" s="5">
        <f t="shared" si="0"/>
        <v>24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18</v>
      </c>
      <c r="H30" s="67"/>
      <c r="I30" s="4">
        <v>29</v>
      </c>
      <c r="J30" s="67">
        <f t="shared" si="0"/>
        <v>9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20</v>
      </c>
      <c r="H31" s="67"/>
      <c r="I31" s="4">
        <v>30</v>
      </c>
      <c r="J31" s="67">
        <f t="shared" si="0"/>
        <v>17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31</v>
      </c>
      <c r="H32" s="67"/>
      <c r="I32" s="4">
        <v>31</v>
      </c>
      <c r="J32" s="67">
        <f t="shared" si="0"/>
        <v>31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39</v>
      </c>
      <c r="F33" s="71">
        <v>24</v>
      </c>
      <c r="H33" s="67"/>
      <c r="I33" s="4">
        <v>32</v>
      </c>
      <c r="J33" s="67">
        <f t="shared" si="0"/>
        <v>26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36</v>
      </c>
      <c r="H34" s="67"/>
      <c r="I34" s="4">
        <v>33</v>
      </c>
      <c r="J34" s="67">
        <f t="shared" si="0"/>
        <v>36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37</v>
      </c>
      <c r="H35" s="67"/>
      <c r="I35" s="4">
        <v>34</v>
      </c>
      <c r="J35" s="67">
        <f t="shared" si="0"/>
        <v>22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35</v>
      </c>
      <c r="H36" s="67"/>
      <c r="I36" s="93">
        <v>35</v>
      </c>
      <c r="J36" s="5">
        <f t="shared" si="0"/>
        <v>35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33</v>
      </c>
      <c r="H37" s="67"/>
      <c r="I37" s="4">
        <v>36</v>
      </c>
      <c r="J37" s="67">
        <f t="shared" si="0"/>
        <v>33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16</v>
      </c>
      <c r="H38" s="67"/>
      <c r="I38" s="4">
        <v>37</v>
      </c>
      <c r="J38" s="67">
        <f t="shared" si="0"/>
        <v>34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26</v>
      </c>
      <c r="H39" s="67"/>
      <c r="I39" s="4">
        <v>38</v>
      </c>
      <c r="J39" s="67">
        <f t="shared" si="0"/>
        <v>27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27</v>
      </c>
      <c r="H40" s="67"/>
      <c r="I40" s="4">
        <v>39</v>
      </c>
      <c r="J40" s="67">
        <f t="shared" si="0"/>
        <v>10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Oklahoma</v>
      </c>
      <c r="E41" s="23" t="s">
        <v>68</v>
      </c>
      <c r="F41" s="24">
        <v>9</v>
      </c>
      <c r="H41" s="67"/>
      <c r="I41" s="93">
        <v>40</v>
      </c>
      <c r="J41" s="5">
        <f t="shared" si="0"/>
        <v>2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29" priority="1"/>
  </conditionalFormatting>
  <dataValidations count="3">
    <dataValidation type="list" allowBlank="1" showInputMessage="1" showErrorMessage="1" sqref="E3:E41" xr:uid="{00000000-0002-0000-02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2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2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B516-C9B2-4B6C-83ED-D5587A166565}">
  <dimension ref="A1:Y46"/>
  <sheetViews>
    <sheetView zoomScale="50" zoomScaleNormal="50" workbookViewId="0">
      <selection activeCell="F12" sqref="F12"/>
    </sheetView>
  </sheetViews>
  <sheetFormatPr defaultColWidth="8.81640625" defaultRowHeight="14.5" x14ac:dyDescent="0.35"/>
  <cols>
    <col min="1" max="1" width="5.36328125" style="66" customWidth="1"/>
    <col min="2" max="2" width="7.6328125" style="66" customWidth="1"/>
    <col min="3" max="5" width="23.1796875" style="66" customWidth="1"/>
    <col min="6" max="6" width="14.36328125" style="66" customWidth="1"/>
    <col min="7" max="8" width="8.81640625" style="66"/>
    <col min="9" max="9" width="16.1796875" style="66" customWidth="1"/>
    <col min="10" max="10" width="6.453125" style="66" hidden="1" customWidth="1"/>
    <col min="11" max="11" width="8.6328125" style="66" customWidth="1"/>
    <col min="12" max="12" width="9.1796875" style="66" customWidth="1"/>
    <col min="13" max="13" width="9.6328125" style="66" customWidth="1"/>
    <col min="14" max="14" width="8.81640625" style="66" customWidth="1"/>
    <col min="15" max="15" width="11.453125" style="66" customWidth="1"/>
    <col min="16" max="16" width="12.453125" style="66" customWidth="1"/>
    <col min="17" max="17" width="9.6328125" style="66" customWidth="1"/>
    <col min="18" max="16384" width="8.81640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10</v>
      </c>
      <c r="I2" s="69">
        <v>1</v>
      </c>
      <c r="J2" s="66">
        <f t="shared" ref="J2:J41" si="0">(MATCH(I2,$F$2:$F$41,0))</f>
        <v>8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9</v>
      </c>
      <c r="I3" s="69">
        <v>2</v>
      </c>
      <c r="J3" s="66">
        <f t="shared" si="0"/>
        <v>9</v>
      </c>
      <c r="K3" s="10" t="str">
        <f t="shared" si="1"/>
        <v>X</v>
      </c>
      <c r="M3" s="139" t="s">
        <v>6</v>
      </c>
      <c r="N3" s="140"/>
      <c r="O3" s="140" t="s">
        <v>129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47</v>
      </c>
      <c r="F4" s="68">
        <v>8</v>
      </c>
      <c r="I4" s="69">
        <v>3</v>
      </c>
      <c r="J4" s="66">
        <f t="shared" si="0"/>
        <v>10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82</v>
      </c>
      <c r="F5" s="71">
        <v>7</v>
      </c>
      <c r="I5" s="69">
        <v>4</v>
      </c>
      <c r="J5" s="66">
        <f t="shared" si="0"/>
        <v>13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16</v>
      </c>
      <c r="F6" s="71">
        <v>6</v>
      </c>
      <c r="H6" s="67"/>
      <c r="I6" s="4">
        <v>5</v>
      </c>
      <c r="J6" s="67">
        <f t="shared" si="0"/>
        <v>6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32</v>
      </c>
      <c r="F7" s="4">
        <v>5</v>
      </c>
      <c r="H7" s="67"/>
      <c r="I7" s="4">
        <v>6</v>
      </c>
      <c r="J7" s="67">
        <f t="shared" si="0"/>
        <v>5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24</v>
      </c>
      <c r="F8" s="71">
        <v>13</v>
      </c>
      <c r="H8" s="67"/>
      <c r="I8" s="99">
        <v>7</v>
      </c>
      <c r="J8" s="5">
        <f t="shared" si="0"/>
        <v>4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14</v>
      </c>
      <c r="F9" s="71">
        <v>1</v>
      </c>
      <c r="H9" s="67"/>
      <c r="I9" s="4">
        <v>8</v>
      </c>
      <c r="J9" s="67">
        <f t="shared" si="0"/>
        <v>3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2</v>
      </c>
      <c r="H10" s="67"/>
      <c r="I10" s="4">
        <v>9</v>
      </c>
      <c r="J10" s="67">
        <f t="shared" si="0"/>
        <v>2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84</v>
      </c>
      <c r="F11" s="71">
        <v>3</v>
      </c>
      <c r="H11" s="67"/>
      <c r="I11" s="4">
        <v>10</v>
      </c>
      <c r="J11" s="67">
        <f t="shared" si="0"/>
        <v>1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36</v>
      </c>
      <c r="H12" s="67"/>
      <c r="I12" s="4">
        <v>11</v>
      </c>
      <c r="J12" s="67">
        <f t="shared" si="0"/>
        <v>14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28</v>
      </c>
      <c r="F13" s="71">
        <v>14</v>
      </c>
      <c r="H13" s="67"/>
      <c r="I13" s="4">
        <v>12</v>
      </c>
      <c r="J13" s="67">
        <f t="shared" si="0"/>
        <v>30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86</v>
      </c>
      <c r="F14" s="71">
        <v>4</v>
      </c>
      <c r="H14" s="67"/>
      <c r="I14" s="4">
        <v>13</v>
      </c>
      <c r="J14" s="67">
        <f t="shared" si="0"/>
        <v>7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17</v>
      </c>
      <c r="F15" s="21">
        <v>11</v>
      </c>
      <c r="H15" s="67"/>
      <c r="I15" s="99">
        <v>14</v>
      </c>
      <c r="J15" s="5">
        <f t="shared" si="0"/>
        <v>12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16</v>
      </c>
      <c r="H16" s="67"/>
      <c r="I16" s="4">
        <v>15</v>
      </c>
      <c r="J16" s="67">
        <f t="shared" si="0"/>
        <v>16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89</v>
      </c>
      <c r="F17" s="71">
        <v>15</v>
      </c>
      <c r="H17" s="67"/>
      <c r="I17" s="4">
        <v>16</v>
      </c>
      <c r="J17" s="67">
        <f t="shared" si="0"/>
        <v>15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17</v>
      </c>
      <c r="H18" s="67"/>
      <c r="I18" s="4">
        <v>17</v>
      </c>
      <c r="J18" s="67">
        <f t="shared" si="0"/>
        <v>17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19</v>
      </c>
      <c r="F19" s="71">
        <v>27</v>
      </c>
      <c r="H19" s="67"/>
      <c r="I19" s="4">
        <v>18</v>
      </c>
      <c r="J19" s="67">
        <f t="shared" si="0"/>
        <v>20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58</v>
      </c>
      <c r="F20" s="71">
        <v>26</v>
      </c>
      <c r="H20" s="67"/>
      <c r="I20" s="4">
        <v>19</v>
      </c>
      <c r="J20" s="67">
        <f t="shared" si="0"/>
        <v>22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18</v>
      </c>
      <c r="H21" s="67"/>
      <c r="I21" s="4">
        <v>20</v>
      </c>
      <c r="J21" s="67">
        <f t="shared" si="0"/>
        <v>35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28</v>
      </c>
      <c r="H22" s="67"/>
      <c r="I22" s="99">
        <v>21</v>
      </c>
      <c r="J22" s="5">
        <f t="shared" si="0"/>
        <v>29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19</v>
      </c>
      <c r="H23" s="67"/>
      <c r="I23" s="4">
        <v>22</v>
      </c>
      <c r="J23" s="67">
        <f t="shared" si="0"/>
        <v>31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23</v>
      </c>
      <c r="H24" s="67"/>
      <c r="I24" s="4">
        <v>23</v>
      </c>
      <c r="J24" s="67">
        <f t="shared" si="0"/>
        <v>23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29</v>
      </c>
      <c r="H25" s="67"/>
      <c r="I25" s="4">
        <v>24</v>
      </c>
      <c r="J25" s="67">
        <f t="shared" si="0"/>
        <v>26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95</v>
      </c>
      <c r="F26" s="71">
        <v>33</v>
      </c>
      <c r="H26" s="67"/>
      <c r="I26" s="4">
        <v>25</v>
      </c>
      <c r="J26" s="67">
        <f t="shared" si="0"/>
        <v>32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96</v>
      </c>
      <c r="F27" s="71">
        <v>24</v>
      </c>
      <c r="H27" s="67"/>
      <c r="I27" s="4">
        <v>26</v>
      </c>
      <c r="J27" s="67">
        <f t="shared" si="0"/>
        <v>19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40</v>
      </c>
      <c r="H28" s="67"/>
      <c r="I28" s="4">
        <v>27</v>
      </c>
      <c r="J28" s="67">
        <f t="shared" si="0"/>
        <v>18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39</v>
      </c>
      <c r="H29" s="67"/>
      <c r="I29" s="99">
        <v>28</v>
      </c>
      <c r="J29" s="5">
        <f t="shared" si="0"/>
        <v>21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21</v>
      </c>
      <c r="H30" s="67"/>
      <c r="I30" s="4">
        <v>29</v>
      </c>
      <c r="J30" s="67">
        <f t="shared" si="0"/>
        <v>24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12</v>
      </c>
      <c r="H31" s="67"/>
      <c r="I31" s="4">
        <v>30</v>
      </c>
      <c r="J31" s="67">
        <f t="shared" si="0"/>
        <v>36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41</v>
      </c>
      <c r="F32" s="71">
        <v>22</v>
      </c>
      <c r="H32" s="67"/>
      <c r="I32" s="4">
        <v>31</v>
      </c>
      <c r="J32" s="67">
        <f t="shared" si="0"/>
        <v>37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25</v>
      </c>
      <c r="H33" s="67"/>
      <c r="I33" s="4">
        <v>32</v>
      </c>
      <c r="J33" s="67">
        <f t="shared" si="0"/>
        <v>40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50</v>
      </c>
      <c r="F34" s="71">
        <v>35</v>
      </c>
      <c r="H34" s="67"/>
      <c r="I34" s="4">
        <v>33</v>
      </c>
      <c r="J34" s="67">
        <f t="shared" si="0"/>
        <v>25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34</v>
      </c>
      <c r="H35" s="67"/>
      <c r="I35" s="4">
        <v>34</v>
      </c>
      <c r="J35" s="67">
        <f t="shared" si="0"/>
        <v>34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34</v>
      </c>
      <c r="F36" s="71">
        <v>20</v>
      </c>
      <c r="H36" s="67"/>
      <c r="I36" s="99">
        <v>35</v>
      </c>
      <c r="J36" s="5">
        <f t="shared" si="0"/>
        <v>33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30</v>
      </c>
      <c r="H37" s="67"/>
      <c r="I37" s="4">
        <v>36</v>
      </c>
      <c r="J37" s="67">
        <f t="shared" si="0"/>
        <v>11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49</v>
      </c>
      <c r="F38" s="4">
        <v>31</v>
      </c>
      <c r="H38" s="67"/>
      <c r="I38" s="4">
        <v>37</v>
      </c>
      <c r="J38" s="67">
        <f t="shared" si="0"/>
        <v>38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37</v>
      </c>
      <c r="H39" s="67"/>
      <c r="I39" s="4">
        <v>38</v>
      </c>
      <c r="J39" s="67">
        <f t="shared" si="0"/>
        <v>39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38</v>
      </c>
      <c r="H40" s="67"/>
      <c r="I40" s="4">
        <v>39</v>
      </c>
      <c r="J40" s="67">
        <f t="shared" si="0"/>
        <v>28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32</v>
      </c>
      <c r="H41" s="67"/>
      <c r="I41" s="99">
        <v>40</v>
      </c>
      <c r="J41" s="5">
        <f t="shared" si="0"/>
        <v>27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23" priority="1"/>
  </conditionalFormatting>
  <dataValidations count="3">
    <dataValidation type="list" allowBlank="1" showInputMessage="1" showErrorMessage="1" sqref="E3:E41" xr:uid="{00000000-0002-0000-02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2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2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9E3C-FD4F-4ACC-A7E4-26C5C348E118}">
  <dimension ref="A1:Y46"/>
  <sheetViews>
    <sheetView zoomScale="50" zoomScaleNormal="50" workbookViewId="0">
      <selection activeCell="D1" sqref="D1"/>
    </sheetView>
  </sheetViews>
  <sheetFormatPr defaultRowHeight="14.5" x14ac:dyDescent="0.35"/>
  <cols>
    <col min="1" max="1" width="5.1796875" style="66" customWidth="1"/>
    <col min="2" max="2" width="7.6328125" style="66" customWidth="1"/>
    <col min="3" max="5" width="23.1796875" style="66" customWidth="1"/>
    <col min="6" max="6" width="14.179687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81640625" style="66" customWidth="1"/>
    <col min="12" max="12" width="9.1796875" style="66" customWidth="1"/>
    <col min="13" max="13" width="9.81640625" style="66" customWidth="1"/>
    <col min="14" max="14" width="8.90625" style="66" customWidth="1"/>
    <col min="15" max="15" width="11.453125" style="66" customWidth="1"/>
    <col min="16" max="16" width="12.453125" style="66" customWidth="1"/>
    <col min="17" max="17" width="9.81640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19</v>
      </c>
      <c r="I2" s="69">
        <v>1</v>
      </c>
      <c r="J2" s="66">
        <f t="shared" ref="J2:J41" si="0">(MATCH(I2,$F$2:$F$41,0))</f>
        <v>23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34</v>
      </c>
      <c r="I3" s="69">
        <v>2</v>
      </c>
      <c r="J3" s="66">
        <f t="shared" si="0"/>
        <v>29</v>
      </c>
      <c r="K3" s="10" t="str">
        <f t="shared" si="1"/>
        <v>X</v>
      </c>
      <c r="M3" s="139" t="s">
        <v>6</v>
      </c>
      <c r="N3" s="140"/>
      <c r="O3" s="140" t="s">
        <v>127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47</v>
      </c>
      <c r="F4" s="68">
        <v>21</v>
      </c>
      <c r="I4" s="69">
        <v>3</v>
      </c>
      <c r="J4" s="66">
        <f t="shared" si="0"/>
        <v>27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83</v>
      </c>
      <c r="F5" s="71">
        <v>12</v>
      </c>
      <c r="I5" s="69">
        <v>4</v>
      </c>
      <c r="J5" s="66">
        <f t="shared" si="0"/>
        <v>19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36</v>
      </c>
      <c r="H6" s="67"/>
      <c r="I6" s="4">
        <v>5</v>
      </c>
      <c r="J6" s="67">
        <f t="shared" si="0"/>
        <v>11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6</v>
      </c>
      <c r="H7" s="67"/>
      <c r="I7" s="4">
        <v>6</v>
      </c>
      <c r="J7" s="67">
        <f t="shared" si="0"/>
        <v>6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11</v>
      </c>
      <c r="H8" s="67"/>
      <c r="I8" s="99">
        <v>7</v>
      </c>
      <c r="J8" s="5">
        <f t="shared" si="0"/>
        <v>13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14</v>
      </c>
      <c r="F9" s="71">
        <v>14</v>
      </c>
      <c r="H9" s="67"/>
      <c r="I9" s="4">
        <v>8</v>
      </c>
      <c r="J9" s="67">
        <f t="shared" si="0"/>
        <v>14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20</v>
      </c>
      <c r="H10" s="67"/>
      <c r="I10" s="4">
        <v>9</v>
      </c>
      <c r="J10" s="67">
        <f t="shared" si="0"/>
        <v>22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35</v>
      </c>
      <c r="H11" s="67"/>
      <c r="I11" s="4">
        <v>10</v>
      </c>
      <c r="J11" s="67">
        <f t="shared" si="0"/>
        <v>26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45</v>
      </c>
      <c r="F12" s="71">
        <v>5</v>
      </c>
      <c r="H12" s="67"/>
      <c r="I12" s="4">
        <v>11</v>
      </c>
      <c r="J12" s="67">
        <f t="shared" si="0"/>
        <v>7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18</v>
      </c>
      <c r="H13" s="67"/>
      <c r="I13" s="4">
        <v>12</v>
      </c>
      <c r="J13" s="67">
        <f t="shared" si="0"/>
        <v>4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86</v>
      </c>
      <c r="F14" s="71">
        <v>7</v>
      </c>
      <c r="H14" s="67"/>
      <c r="I14" s="4">
        <v>13</v>
      </c>
      <c r="J14" s="67">
        <f t="shared" si="0"/>
        <v>31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8</v>
      </c>
      <c r="H15" s="67"/>
      <c r="I15" s="99">
        <v>14</v>
      </c>
      <c r="J15" s="5">
        <f t="shared" si="0"/>
        <v>8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15</v>
      </c>
      <c r="H16" s="67"/>
      <c r="I16" s="4">
        <v>15</v>
      </c>
      <c r="J16" s="67">
        <f t="shared" si="0"/>
        <v>15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33</v>
      </c>
      <c r="H17" s="67"/>
      <c r="I17" s="4">
        <v>16</v>
      </c>
      <c r="J17" s="67">
        <f t="shared" si="0"/>
        <v>17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91</v>
      </c>
      <c r="F18" s="71">
        <v>16</v>
      </c>
      <c r="H18" s="67"/>
      <c r="I18" s="4">
        <v>17</v>
      </c>
      <c r="J18" s="67">
        <f t="shared" si="0"/>
        <v>21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31</v>
      </c>
      <c r="F19" s="71">
        <v>31</v>
      </c>
      <c r="H19" s="67"/>
      <c r="I19" s="4">
        <v>18</v>
      </c>
      <c r="J19" s="67">
        <f t="shared" si="0"/>
        <v>12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59</v>
      </c>
      <c r="F20" s="71">
        <v>4</v>
      </c>
      <c r="H20" s="67"/>
      <c r="I20" s="4">
        <v>19</v>
      </c>
      <c r="J20" s="67">
        <f t="shared" si="0"/>
        <v>1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30</v>
      </c>
      <c r="H21" s="67"/>
      <c r="I21" s="4">
        <v>20</v>
      </c>
      <c r="J21" s="67">
        <f t="shared" si="0"/>
        <v>9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17</v>
      </c>
      <c r="H22" s="67"/>
      <c r="I22" s="99">
        <v>21</v>
      </c>
      <c r="J22" s="5">
        <f t="shared" si="0"/>
        <v>3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9</v>
      </c>
      <c r="H23" s="67"/>
      <c r="I23" s="4">
        <v>22</v>
      </c>
      <c r="J23" s="67">
        <f t="shared" si="0"/>
        <v>30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1</v>
      </c>
      <c r="H24" s="67"/>
      <c r="I24" s="4">
        <v>23</v>
      </c>
      <c r="J24" s="67">
        <f t="shared" si="0"/>
        <v>37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28</v>
      </c>
      <c r="H25" s="67"/>
      <c r="I25" s="4">
        <v>24</v>
      </c>
      <c r="J25" s="67">
        <f t="shared" si="0"/>
        <v>34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32</v>
      </c>
      <c r="H26" s="67"/>
      <c r="I26" s="4">
        <v>25</v>
      </c>
      <c r="J26" s="67">
        <f t="shared" si="0"/>
        <v>35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96</v>
      </c>
      <c r="F27" s="71">
        <v>10</v>
      </c>
      <c r="H27" s="67"/>
      <c r="I27" s="4">
        <v>26</v>
      </c>
      <c r="J27" s="67">
        <f t="shared" si="0"/>
        <v>33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64</v>
      </c>
      <c r="F28" s="71">
        <v>3</v>
      </c>
      <c r="H28" s="67"/>
      <c r="I28" s="4">
        <v>27</v>
      </c>
      <c r="J28" s="67">
        <f t="shared" si="0"/>
        <v>32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38</v>
      </c>
      <c r="H29" s="67"/>
      <c r="I29" s="99">
        <v>28</v>
      </c>
      <c r="J29" s="5">
        <f t="shared" si="0"/>
        <v>24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2</v>
      </c>
      <c r="H30" s="67"/>
      <c r="I30" s="4">
        <v>29</v>
      </c>
      <c r="J30" s="67">
        <f t="shared" si="0"/>
        <v>40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22</v>
      </c>
      <c r="H31" s="67"/>
      <c r="I31" s="4">
        <v>30</v>
      </c>
      <c r="J31" s="67">
        <f t="shared" si="0"/>
        <v>20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13</v>
      </c>
      <c r="H32" s="67"/>
      <c r="I32" s="4">
        <v>31</v>
      </c>
      <c r="J32" s="67">
        <f t="shared" si="0"/>
        <v>18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27</v>
      </c>
      <c r="H33" s="67"/>
      <c r="I33" s="4">
        <v>32</v>
      </c>
      <c r="J33" s="67">
        <f t="shared" si="0"/>
        <v>25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26</v>
      </c>
      <c r="H34" s="67"/>
      <c r="I34" s="4">
        <v>33</v>
      </c>
      <c r="J34" s="67">
        <f t="shared" si="0"/>
        <v>16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48</v>
      </c>
      <c r="F35" s="71">
        <v>24</v>
      </c>
      <c r="H35" s="67"/>
      <c r="I35" s="4">
        <v>34</v>
      </c>
      <c r="J35" s="67">
        <f t="shared" si="0"/>
        <v>2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25</v>
      </c>
      <c r="H36" s="67"/>
      <c r="I36" s="99">
        <v>35</v>
      </c>
      <c r="J36" s="5">
        <f t="shared" si="0"/>
        <v>10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37</v>
      </c>
      <c r="H37" s="67"/>
      <c r="I37" s="4">
        <v>36</v>
      </c>
      <c r="J37" s="67">
        <f t="shared" si="0"/>
        <v>5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23</v>
      </c>
      <c r="H38" s="67"/>
      <c r="I38" s="4">
        <v>37</v>
      </c>
      <c r="J38" s="67">
        <f t="shared" si="0"/>
        <v>36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39</v>
      </c>
      <c r="H39" s="67"/>
      <c r="I39" s="4">
        <v>38</v>
      </c>
      <c r="J39" s="67">
        <f t="shared" si="0"/>
        <v>28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40</v>
      </c>
      <c r="H40" s="67"/>
      <c r="I40" s="4">
        <v>39</v>
      </c>
      <c r="J40" s="67">
        <f t="shared" si="0"/>
        <v>38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Notre Dame</v>
      </c>
      <c r="D41" s="22" t="str">
        <f>E29</f>
        <v>Alabama</v>
      </c>
      <c r="E41" s="23" t="s">
        <v>69</v>
      </c>
      <c r="F41" s="24">
        <v>29</v>
      </c>
      <c r="H41" s="67"/>
      <c r="I41" s="99">
        <v>40</v>
      </c>
      <c r="J41" s="5">
        <f t="shared" si="0"/>
        <v>39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17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980E-5753-41BA-BE75-07B75BF10591}">
  <dimension ref="A1:S42"/>
  <sheetViews>
    <sheetView zoomScale="50" zoomScaleNormal="50" workbookViewId="0">
      <selection activeCell="E2" sqref="E2:E41"/>
    </sheetView>
  </sheetViews>
  <sheetFormatPr defaultColWidth="10.90625" defaultRowHeight="14.5" x14ac:dyDescent="0.35"/>
  <cols>
    <col min="1" max="2" width="10.90625" style="66"/>
    <col min="3" max="3" width="17" style="66" bestFit="1" customWidth="1"/>
    <col min="4" max="5" width="17.6328125" style="66" bestFit="1" customWidth="1"/>
    <col min="6" max="16384" width="10.90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5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11</v>
      </c>
      <c r="I2" s="69">
        <v>1</v>
      </c>
      <c r="J2" s="66">
        <f t="shared" ref="J2:J41" si="0">(MATCH(I2,$F$2:$F$41,0))</f>
        <v>14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15</v>
      </c>
      <c r="I3" s="69">
        <v>2</v>
      </c>
      <c r="J3" s="66">
        <f t="shared" si="0"/>
        <v>12</v>
      </c>
      <c r="K3" s="10" t="str">
        <f t="shared" si="1"/>
        <v>X</v>
      </c>
      <c r="M3" s="139" t="s">
        <v>6</v>
      </c>
      <c r="N3" s="140"/>
      <c r="O3" s="140" t="s">
        <v>132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27</v>
      </c>
      <c r="F4" s="71">
        <v>7</v>
      </c>
      <c r="I4" s="69">
        <v>3</v>
      </c>
      <c r="J4" s="66">
        <f t="shared" si="0"/>
        <v>8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82</v>
      </c>
      <c r="F5" s="69">
        <v>13</v>
      </c>
      <c r="I5" s="69">
        <v>4</v>
      </c>
      <c r="J5" s="66">
        <f t="shared" si="0"/>
        <v>11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14</v>
      </c>
      <c r="H6" s="67"/>
      <c r="I6" s="4">
        <v>5</v>
      </c>
      <c r="J6" s="67">
        <f t="shared" si="0"/>
        <v>6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5</v>
      </c>
      <c r="H7" s="67"/>
      <c r="I7" s="4">
        <v>6</v>
      </c>
      <c r="J7" s="67">
        <f t="shared" si="0"/>
        <v>13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24</v>
      </c>
      <c r="F8" s="71">
        <v>8</v>
      </c>
      <c r="H8" s="67"/>
      <c r="I8" s="108">
        <v>7</v>
      </c>
      <c r="J8" s="5">
        <f t="shared" si="0"/>
        <v>3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22</v>
      </c>
      <c r="F9" s="71">
        <v>3</v>
      </c>
      <c r="H9" s="67"/>
      <c r="I9" s="4">
        <v>8</v>
      </c>
      <c r="J9" s="67">
        <f t="shared" si="0"/>
        <v>7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12</v>
      </c>
      <c r="H10" s="67"/>
      <c r="I10" s="4">
        <v>9</v>
      </c>
      <c r="J10" s="67">
        <f t="shared" si="0"/>
        <v>40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84</v>
      </c>
      <c r="F11" s="71">
        <v>10</v>
      </c>
      <c r="H11" s="67"/>
      <c r="I11" s="4">
        <v>10</v>
      </c>
      <c r="J11" s="67">
        <f t="shared" si="0"/>
        <v>10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45</v>
      </c>
      <c r="F12" s="71">
        <v>4</v>
      </c>
      <c r="H12" s="67"/>
      <c r="I12" s="4">
        <v>11</v>
      </c>
      <c r="J12" s="67">
        <f t="shared" si="0"/>
        <v>1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2</v>
      </c>
      <c r="H13" s="67"/>
      <c r="I13" s="4">
        <v>12</v>
      </c>
      <c r="J13" s="67">
        <f t="shared" si="0"/>
        <v>9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10</v>
      </c>
      <c r="F14" s="71">
        <v>6</v>
      </c>
      <c r="H14" s="67"/>
      <c r="I14" s="4">
        <v>13</v>
      </c>
      <c r="J14" s="67">
        <f t="shared" si="0"/>
        <v>4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1</v>
      </c>
      <c r="H15" s="67"/>
      <c r="I15" s="108">
        <v>14</v>
      </c>
      <c r="J15" s="5">
        <f t="shared" si="0"/>
        <v>5</v>
      </c>
      <c r="K15" s="16" t="str">
        <f t="shared" si="1"/>
        <v>X</v>
      </c>
    </row>
    <row r="16" spans="2:17" x14ac:dyDescent="0.35">
      <c r="B16" s="135" t="s">
        <v>8</v>
      </c>
      <c r="C16" s="2" t="s">
        <v>33</v>
      </c>
      <c r="D16" s="70" t="s">
        <v>12</v>
      </c>
      <c r="E16" s="71" t="s">
        <v>33</v>
      </c>
      <c r="F16" s="71">
        <v>17</v>
      </c>
      <c r="H16" s="67"/>
      <c r="I16" s="4">
        <v>15</v>
      </c>
      <c r="J16" s="67">
        <f t="shared" si="0"/>
        <v>2</v>
      </c>
      <c r="K16" s="14" t="str">
        <f t="shared" si="1"/>
        <v>X</v>
      </c>
    </row>
    <row r="17" spans="1:19" x14ac:dyDescent="0.35">
      <c r="B17" s="136"/>
      <c r="C17" s="2" t="s">
        <v>89</v>
      </c>
      <c r="D17" s="70" t="s">
        <v>90</v>
      </c>
      <c r="E17" s="71" t="s">
        <v>90</v>
      </c>
      <c r="F17" s="69">
        <v>20</v>
      </c>
      <c r="H17" s="67"/>
      <c r="I17" s="4">
        <v>16</v>
      </c>
      <c r="J17" s="67">
        <f t="shared" si="0"/>
        <v>26</v>
      </c>
      <c r="K17" s="14" t="str">
        <f t="shared" si="1"/>
        <v>X</v>
      </c>
    </row>
    <row r="18" spans="1:19" x14ac:dyDescent="0.35">
      <c r="B18" s="136"/>
      <c r="C18" s="2" t="s">
        <v>44</v>
      </c>
      <c r="D18" s="70" t="s">
        <v>91</v>
      </c>
      <c r="E18" s="71" t="s">
        <v>44</v>
      </c>
      <c r="F18" s="71">
        <v>21</v>
      </c>
      <c r="H18" s="67"/>
      <c r="I18" s="4">
        <v>17</v>
      </c>
      <c r="J18" s="67">
        <f t="shared" si="0"/>
        <v>15</v>
      </c>
      <c r="K18" s="14" t="str">
        <f t="shared" si="1"/>
        <v>X</v>
      </c>
    </row>
    <row r="19" spans="1:19" x14ac:dyDescent="0.35">
      <c r="B19" s="136"/>
      <c r="C19" s="2" t="s">
        <v>19</v>
      </c>
      <c r="D19" s="70" t="s">
        <v>31</v>
      </c>
      <c r="E19" s="68" t="s">
        <v>31</v>
      </c>
      <c r="F19" s="71">
        <v>24</v>
      </c>
      <c r="H19" s="67"/>
      <c r="I19" s="4">
        <v>18</v>
      </c>
      <c r="J19" s="67">
        <f t="shared" si="0"/>
        <v>22</v>
      </c>
      <c r="K19" s="14" t="str">
        <f t="shared" si="1"/>
        <v>X</v>
      </c>
    </row>
    <row r="20" spans="1:19" x14ac:dyDescent="0.35">
      <c r="B20" s="136"/>
      <c r="C20" s="2" t="s">
        <v>59</v>
      </c>
      <c r="D20" s="70" t="s">
        <v>58</v>
      </c>
      <c r="E20" s="68" t="s">
        <v>58</v>
      </c>
      <c r="F20" s="71">
        <v>34</v>
      </c>
      <c r="H20" s="67"/>
      <c r="I20" s="4">
        <v>19</v>
      </c>
      <c r="J20" s="67">
        <f t="shared" si="0"/>
        <v>24</v>
      </c>
      <c r="K20" s="14" t="str">
        <f t="shared" si="1"/>
        <v>X</v>
      </c>
    </row>
    <row r="21" spans="1:19" x14ac:dyDescent="0.35">
      <c r="B21" s="136"/>
      <c r="C21" s="2" t="s">
        <v>92</v>
      </c>
      <c r="D21" s="70" t="s">
        <v>93</v>
      </c>
      <c r="E21" s="68" t="s">
        <v>93</v>
      </c>
      <c r="F21" s="71">
        <v>31</v>
      </c>
      <c r="H21" s="67"/>
      <c r="I21" s="4">
        <v>20</v>
      </c>
      <c r="J21" s="67">
        <f t="shared" si="0"/>
        <v>16</v>
      </c>
      <c r="K21" s="14" t="str">
        <f t="shared" si="1"/>
        <v>X</v>
      </c>
    </row>
    <row r="22" spans="1:19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32</v>
      </c>
      <c r="H22" s="67"/>
      <c r="I22" s="108">
        <v>21</v>
      </c>
      <c r="J22" s="5">
        <f t="shared" si="0"/>
        <v>17</v>
      </c>
      <c r="K22" s="16" t="str">
        <f t="shared" si="1"/>
        <v>X</v>
      </c>
    </row>
    <row r="23" spans="1:19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18</v>
      </c>
      <c r="H23" s="67"/>
      <c r="I23" s="4">
        <v>22</v>
      </c>
      <c r="J23" s="67">
        <f t="shared" si="0"/>
        <v>34</v>
      </c>
      <c r="K23" s="14" t="str">
        <f t="shared" si="1"/>
        <v>X</v>
      </c>
    </row>
    <row r="24" spans="1:19" x14ac:dyDescent="0.35">
      <c r="B24" s="136"/>
      <c r="C24" s="2" t="s">
        <v>55</v>
      </c>
      <c r="D24" s="70" t="s">
        <v>42</v>
      </c>
      <c r="E24" s="68" t="s">
        <v>42</v>
      </c>
      <c r="F24" s="71">
        <v>30</v>
      </c>
      <c r="H24" s="67"/>
      <c r="I24" s="4">
        <v>23</v>
      </c>
      <c r="J24" s="67">
        <f t="shared" si="0"/>
        <v>37</v>
      </c>
      <c r="K24" s="14" t="str">
        <f t="shared" si="1"/>
        <v>X</v>
      </c>
    </row>
    <row r="25" spans="1:19" x14ac:dyDescent="0.35">
      <c r="B25" s="136"/>
      <c r="C25" s="2" t="s">
        <v>61</v>
      </c>
      <c r="D25" s="70" t="s">
        <v>38</v>
      </c>
      <c r="E25" s="68" t="s">
        <v>61</v>
      </c>
      <c r="F25" s="71">
        <v>19</v>
      </c>
      <c r="H25" s="67"/>
      <c r="I25" s="4">
        <v>24</v>
      </c>
      <c r="J25" s="67">
        <f t="shared" si="0"/>
        <v>18</v>
      </c>
      <c r="K25" s="14" t="str">
        <f t="shared" si="1"/>
        <v>X</v>
      </c>
      <c r="O25" s="75" t="s">
        <v>7</v>
      </c>
      <c r="P25" s="75"/>
      <c r="Q25" s="75"/>
      <c r="R25" s="75"/>
      <c r="S25" s="75"/>
    </row>
    <row r="26" spans="1:19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37</v>
      </c>
      <c r="H26" s="67"/>
      <c r="I26" s="4">
        <v>25</v>
      </c>
      <c r="J26" s="67">
        <f t="shared" si="0"/>
        <v>29</v>
      </c>
      <c r="K26" s="14" t="str">
        <f t="shared" si="1"/>
        <v>X</v>
      </c>
      <c r="O26" s="75"/>
      <c r="P26" s="75"/>
      <c r="Q26" s="75"/>
      <c r="R26" s="75"/>
      <c r="S26" s="75"/>
    </row>
    <row r="27" spans="1:19" x14ac:dyDescent="0.35">
      <c r="A27" s="67"/>
      <c r="B27" s="136"/>
      <c r="C27" s="70" t="s">
        <v>96</v>
      </c>
      <c r="D27" s="70" t="s">
        <v>15</v>
      </c>
      <c r="E27" s="68" t="s">
        <v>96</v>
      </c>
      <c r="F27" s="71">
        <v>16</v>
      </c>
      <c r="H27" s="67"/>
      <c r="I27" s="4">
        <v>26</v>
      </c>
      <c r="J27" s="67">
        <f t="shared" si="0"/>
        <v>35</v>
      </c>
      <c r="K27" s="14" t="str">
        <f t="shared" si="1"/>
        <v>X</v>
      </c>
      <c r="O27" s="75"/>
      <c r="P27" s="75"/>
      <c r="Q27" s="75"/>
      <c r="R27" s="75"/>
      <c r="S27" s="75"/>
    </row>
    <row r="28" spans="1:19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38</v>
      </c>
      <c r="H28" s="67"/>
      <c r="I28" s="4">
        <v>27</v>
      </c>
      <c r="J28" s="67">
        <f t="shared" si="0"/>
        <v>36</v>
      </c>
      <c r="K28" s="14" t="str">
        <f t="shared" si="1"/>
        <v>X</v>
      </c>
      <c r="O28" s="75"/>
      <c r="P28" s="75"/>
      <c r="Q28" s="75"/>
      <c r="R28" s="75"/>
      <c r="S28" s="75"/>
    </row>
    <row r="29" spans="1:19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40</v>
      </c>
      <c r="H29" s="67"/>
      <c r="I29" s="108">
        <v>28</v>
      </c>
      <c r="J29" s="5">
        <f t="shared" si="0"/>
        <v>31</v>
      </c>
      <c r="K29" s="16" t="str">
        <f t="shared" si="1"/>
        <v>X</v>
      </c>
      <c r="O29" s="75"/>
      <c r="P29" s="75"/>
      <c r="Q29" s="75"/>
      <c r="R29" s="75"/>
      <c r="S29" s="75"/>
    </row>
    <row r="30" spans="1:19" x14ac:dyDescent="0.35">
      <c r="B30" s="135" t="s">
        <v>9</v>
      </c>
      <c r="C30" s="2" t="s">
        <v>40</v>
      </c>
      <c r="D30" s="70" t="s">
        <v>97</v>
      </c>
      <c r="E30" s="68" t="s">
        <v>40</v>
      </c>
      <c r="F30" s="71">
        <v>25</v>
      </c>
      <c r="H30" s="67"/>
      <c r="I30" s="4">
        <v>29</v>
      </c>
      <c r="J30" s="67">
        <f t="shared" si="0"/>
        <v>32</v>
      </c>
      <c r="K30" s="14" t="str">
        <f t="shared" si="1"/>
        <v>X</v>
      </c>
      <c r="O30" s="75"/>
      <c r="P30" s="75"/>
      <c r="Q30" s="75"/>
      <c r="R30" s="75"/>
      <c r="S30" s="75"/>
    </row>
    <row r="31" spans="1:19" x14ac:dyDescent="0.35">
      <c r="B31" s="136"/>
      <c r="C31" s="2" t="s">
        <v>43</v>
      </c>
      <c r="D31" s="70" t="s">
        <v>98</v>
      </c>
      <c r="E31" s="68" t="s">
        <v>43</v>
      </c>
      <c r="F31" s="71">
        <v>33</v>
      </c>
      <c r="H31" s="67"/>
      <c r="I31" s="4">
        <v>30</v>
      </c>
      <c r="J31" s="67">
        <f t="shared" si="0"/>
        <v>23</v>
      </c>
      <c r="K31" s="14" t="str">
        <f t="shared" si="1"/>
        <v>X</v>
      </c>
      <c r="O31" s="75"/>
      <c r="P31" s="75"/>
      <c r="Q31" s="75"/>
      <c r="R31" s="75"/>
      <c r="S31" s="75"/>
    </row>
    <row r="32" spans="1:19" x14ac:dyDescent="0.35">
      <c r="B32" s="136"/>
      <c r="C32" s="2" t="s">
        <v>41</v>
      </c>
      <c r="D32" s="70" t="s">
        <v>13</v>
      </c>
      <c r="E32" s="68" t="s">
        <v>41</v>
      </c>
      <c r="F32" s="71">
        <v>28</v>
      </c>
      <c r="H32" s="67"/>
      <c r="I32" s="4">
        <v>31</v>
      </c>
      <c r="J32" s="67">
        <f t="shared" si="0"/>
        <v>20</v>
      </c>
      <c r="K32" s="14" t="str">
        <f t="shared" si="1"/>
        <v>X</v>
      </c>
      <c r="O32" s="75"/>
      <c r="P32" s="75"/>
      <c r="Q32" s="75" t="s">
        <v>7</v>
      </c>
      <c r="R32" s="75"/>
      <c r="S32" s="75"/>
    </row>
    <row r="33" spans="2:19" x14ac:dyDescent="0.35">
      <c r="B33" s="136"/>
      <c r="C33" s="2" t="s">
        <v>39</v>
      </c>
      <c r="D33" s="70" t="s">
        <v>37</v>
      </c>
      <c r="E33" s="68" t="s">
        <v>37</v>
      </c>
      <c r="F33" s="71">
        <v>29</v>
      </c>
      <c r="H33" s="67"/>
      <c r="I33" s="4">
        <v>32</v>
      </c>
      <c r="J33" s="67">
        <f t="shared" si="0"/>
        <v>21</v>
      </c>
      <c r="K33" s="14" t="str">
        <f t="shared" si="1"/>
        <v>X</v>
      </c>
      <c r="O33" s="75"/>
      <c r="P33" s="75"/>
      <c r="Q33" s="75"/>
      <c r="R33" s="75"/>
      <c r="S33" s="75"/>
    </row>
    <row r="34" spans="2:19" x14ac:dyDescent="0.35">
      <c r="B34" s="136"/>
      <c r="C34" s="2" t="s">
        <v>50</v>
      </c>
      <c r="D34" s="70" t="s">
        <v>29</v>
      </c>
      <c r="E34" s="68" t="s">
        <v>29</v>
      </c>
      <c r="F34" s="71">
        <v>35</v>
      </c>
      <c r="H34" s="67"/>
      <c r="I34" s="4">
        <v>33</v>
      </c>
      <c r="J34" s="67">
        <f t="shared" si="0"/>
        <v>30</v>
      </c>
      <c r="K34" s="14" t="str">
        <f t="shared" si="1"/>
        <v>X</v>
      </c>
      <c r="O34" s="75"/>
      <c r="P34" s="75"/>
      <c r="Q34" s="75"/>
      <c r="R34" s="75"/>
      <c r="S34" s="75"/>
    </row>
    <row r="35" spans="2:19" x14ac:dyDescent="0.35">
      <c r="B35" s="136"/>
      <c r="C35" s="2" t="s">
        <v>46</v>
      </c>
      <c r="D35" s="70" t="s">
        <v>48</v>
      </c>
      <c r="E35" s="68" t="s">
        <v>46</v>
      </c>
      <c r="F35" s="71">
        <v>22</v>
      </c>
      <c r="H35" s="67"/>
      <c r="I35" s="4">
        <v>34</v>
      </c>
      <c r="J35" s="67">
        <f t="shared" si="0"/>
        <v>19</v>
      </c>
      <c r="K35" s="14" t="str">
        <f t="shared" si="1"/>
        <v>X</v>
      </c>
      <c r="O35" s="75"/>
      <c r="P35" s="75" t="s">
        <v>7</v>
      </c>
      <c r="Q35" s="75"/>
      <c r="R35" s="75"/>
      <c r="S35" s="75"/>
    </row>
    <row r="36" spans="2:19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26</v>
      </c>
      <c r="H36" s="67"/>
      <c r="I36" s="108">
        <v>35</v>
      </c>
      <c r="J36" s="5">
        <f t="shared" si="0"/>
        <v>33</v>
      </c>
      <c r="K36" s="16" t="str">
        <f t="shared" si="1"/>
        <v>X</v>
      </c>
      <c r="O36" s="75"/>
      <c r="P36" s="75"/>
      <c r="Q36" s="75"/>
      <c r="R36" s="75"/>
      <c r="S36" s="75"/>
    </row>
    <row r="37" spans="2:19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27</v>
      </c>
      <c r="H37" s="67"/>
      <c r="I37" s="4">
        <v>36</v>
      </c>
      <c r="J37" s="67">
        <f t="shared" si="0"/>
        <v>38</v>
      </c>
      <c r="K37" s="14" t="str">
        <f t="shared" si="1"/>
        <v>X</v>
      </c>
      <c r="O37" s="75"/>
      <c r="P37" s="75"/>
      <c r="Q37" s="75"/>
      <c r="R37" s="75"/>
      <c r="S37" s="75"/>
    </row>
    <row r="38" spans="2:19" x14ac:dyDescent="0.35">
      <c r="B38" s="136"/>
      <c r="C38" s="2" t="s">
        <v>56</v>
      </c>
      <c r="D38" s="70" t="s">
        <v>49</v>
      </c>
      <c r="E38" s="68" t="s">
        <v>49</v>
      </c>
      <c r="F38" s="4">
        <v>23</v>
      </c>
      <c r="H38" s="67"/>
      <c r="I38" s="4">
        <v>37</v>
      </c>
      <c r="J38" s="67">
        <f t="shared" si="0"/>
        <v>25</v>
      </c>
      <c r="K38" s="14" t="str">
        <f t="shared" si="1"/>
        <v>X</v>
      </c>
      <c r="O38" s="75"/>
      <c r="P38" s="75"/>
      <c r="Q38" s="75"/>
      <c r="R38" s="75"/>
      <c r="S38" s="75"/>
    </row>
    <row r="39" spans="2:19" x14ac:dyDescent="0.35">
      <c r="B39" s="136"/>
      <c r="C39" s="2" t="s">
        <v>57</v>
      </c>
      <c r="D39" s="70" t="s">
        <v>52</v>
      </c>
      <c r="E39" s="68" t="s">
        <v>52</v>
      </c>
      <c r="F39" s="71">
        <v>36</v>
      </c>
      <c r="H39" s="67"/>
      <c r="I39" s="4">
        <v>38</v>
      </c>
      <c r="J39" s="67">
        <f t="shared" si="0"/>
        <v>27</v>
      </c>
      <c r="K39" s="14" t="str">
        <f t="shared" si="1"/>
        <v>X</v>
      </c>
      <c r="O39" s="75"/>
      <c r="P39" s="75"/>
      <c r="Q39" s="75"/>
      <c r="R39" s="75"/>
      <c r="S39" s="75"/>
    </row>
    <row r="40" spans="2:19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39</v>
      </c>
      <c r="H40" s="67"/>
      <c r="I40" s="4">
        <v>39</v>
      </c>
      <c r="J40" s="67">
        <f t="shared" si="0"/>
        <v>39</v>
      </c>
      <c r="K40" s="14" t="str">
        <f t="shared" si="1"/>
        <v>X</v>
      </c>
      <c r="O40" s="75"/>
      <c r="P40" s="75"/>
      <c r="Q40" s="75"/>
      <c r="R40" s="75"/>
      <c r="S40" s="75"/>
    </row>
    <row r="41" spans="2:19" ht="15" thickBot="1" x14ac:dyDescent="0.4">
      <c r="C41" s="22" t="str">
        <f>E28</f>
        <v>Clemson</v>
      </c>
      <c r="D41" s="22" t="str">
        <f>E29</f>
        <v>Alabama</v>
      </c>
      <c r="E41" s="23" t="s">
        <v>68</v>
      </c>
      <c r="F41" s="24">
        <v>9</v>
      </c>
      <c r="H41" s="67"/>
      <c r="I41" s="108">
        <v>40</v>
      </c>
      <c r="J41" s="5">
        <f t="shared" si="0"/>
        <v>28</v>
      </c>
      <c r="K41" s="16" t="str">
        <f t="shared" si="1"/>
        <v>X</v>
      </c>
    </row>
    <row r="42" spans="2:19" ht="15" thickTop="1" x14ac:dyDescent="0.35">
      <c r="C42" s="67"/>
      <c r="D42" s="67"/>
      <c r="E42" s="67"/>
      <c r="F42" s="67"/>
    </row>
  </sheetData>
  <mergeCells count="6">
    <mergeCell ref="B30:B40"/>
    <mergeCell ref="I1:K1"/>
    <mergeCell ref="B2:B15"/>
    <mergeCell ref="M3:N4"/>
    <mergeCell ref="O3:P4"/>
    <mergeCell ref="B16:B29"/>
  </mergeCells>
  <conditionalFormatting sqref="F18:F41 F6:F16 F2:F4">
    <cfRule type="duplicateValues" dxfId="11" priority="1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 xr:uid="{53B3A7FB-4F4E-8C41-A7BF-613F8F56762F}">
      <formula1>C2:D2</formula1>
    </dataValidation>
    <dataValidation type="list" allowBlank="1" showInputMessage="1" showErrorMessage="1" sqref="E3:E41" xr:uid="{2DBC8EBF-6E6C-4146-BB2B-B68741A94C77}">
      <formula1>C3:D3</formula1>
    </dataValidation>
    <dataValidation type="whole" allowBlank="1" showInputMessage="1" showErrorMessage="1" errorTitle="Confidence Value Not Valid" error="Enter a number between 1-41" sqref="F18:F41 F2:F4 F6:F16" xr:uid="{C7CD02AB-4B33-7F4D-88A1-982F261E8669}">
      <formula1>1</formula1>
      <formula2>41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02C1-17E8-494D-A13B-138926C3AAB1}">
  <dimension ref="A1:Y46"/>
  <sheetViews>
    <sheetView zoomScale="50" zoomScaleNormal="50" workbookViewId="0">
      <selection activeCell="F40" sqref="F30:F40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17968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7265625" style="66" customWidth="1"/>
    <col min="14" max="14" width="8.81640625" style="66" customWidth="1"/>
    <col min="15" max="15" width="11.453125" style="66" customWidth="1"/>
    <col min="16" max="16" width="12.453125" style="66" customWidth="1"/>
    <col min="17" max="17" width="9.7265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14</v>
      </c>
      <c r="I2" s="69">
        <v>1</v>
      </c>
      <c r="J2" s="66">
        <f t="shared" ref="J2:J41" si="0">(MATCH(I2,$F$2:$F$41,0))</f>
        <v>40</v>
      </c>
      <c r="K2" s="10" t="str">
        <f t="shared" ref="K2:K41" si="1">IFERROR(IF(J2&gt;=0,"X",""),"Unused")</f>
        <v>X</v>
      </c>
      <c r="N2" s="11"/>
      <c r="O2" s="11"/>
    </row>
    <row r="3" spans="2:17" ht="15.75" customHeight="1" thickBot="1" x14ac:dyDescent="0.4">
      <c r="B3" s="145"/>
      <c r="C3" s="67" t="s">
        <v>51</v>
      </c>
      <c r="D3" s="70" t="s">
        <v>11</v>
      </c>
      <c r="E3" s="68" t="s">
        <v>51</v>
      </c>
      <c r="F3" s="68">
        <v>15</v>
      </c>
      <c r="I3" s="69">
        <v>2</v>
      </c>
      <c r="J3" s="66">
        <f t="shared" si="0"/>
        <v>18</v>
      </c>
      <c r="K3" s="10" t="str">
        <f t="shared" si="1"/>
        <v>X</v>
      </c>
      <c r="M3" s="139" t="s">
        <v>134</v>
      </c>
      <c r="N3" s="140"/>
      <c r="O3" s="140"/>
      <c r="P3" s="143"/>
    </row>
    <row r="4" spans="2:17" ht="15.75" customHeight="1" thickBot="1" x14ac:dyDescent="0.4">
      <c r="B4" s="145"/>
      <c r="C4" s="67" t="s">
        <v>47</v>
      </c>
      <c r="D4" s="70" t="s">
        <v>27</v>
      </c>
      <c r="E4" s="71" t="s">
        <v>27</v>
      </c>
      <c r="F4" s="68">
        <v>16</v>
      </c>
      <c r="I4" s="69">
        <v>3</v>
      </c>
      <c r="J4" s="66">
        <f t="shared" si="0"/>
        <v>17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82</v>
      </c>
      <c r="F5" s="71">
        <v>13</v>
      </c>
      <c r="I5" s="69">
        <v>4</v>
      </c>
      <c r="J5" s="66">
        <f t="shared" si="0"/>
        <v>15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20</v>
      </c>
      <c r="H6" s="67"/>
      <c r="I6" s="4">
        <v>5</v>
      </c>
      <c r="J6" s="67">
        <f t="shared" si="0"/>
        <v>28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32</v>
      </c>
      <c r="F7" s="4">
        <v>10</v>
      </c>
      <c r="H7" s="67"/>
      <c r="I7" s="4">
        <v>6</v>
      </c>
      <c r="J7" s="67">
        <f t="shared" si="0"/>
        <v>27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30</v>
      </c>
      <c r="H8" s="67"/>
      <c r="I8" s="109">
        <v>7</v>
      </c>
      <c r="J8" s="5">
        <f t="shared" si="0"/>
        <v>25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14</v>
      </c>
      <c r="F9" s="71">
        <v>21</v>
      </c>
      <c r="H9" s="67"/>
      <c r="I9" s="4">
        <v>8</v>
      </c>
      <c r="J9" s="67">
        <f t="shared" si="0"/>
        <v>13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35</v>
      </c>
      <c r="H10" s="67"/>
      <c r="I10" s="4">
        <v>9</v>
      </c>
      <c r="J10" s="67">
        <f t="shared" si="0"/>
        <v>22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31</v>
      </c>
      <c r="H11" s="67"/>
      <c r="I11" s="4">
        <v>10</v>
      </c>
      <c r="J11" s="67">
        <f t="shared" si="0"/>
        <v>6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45</v>
      </c>
      <c r="F12" s="71">
        <v>36</v>
      </c>
      <c r="H12" s="67"/>
      <c r="I12" s="4">
        <v>11</v>
      </c>
      <c r="J12" s="67">
        <f t="shared" si="0"/>
        <v>16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32</v>
      </c>
      <c r="H13" s="67"/>
      <c r="I13" s="4">
        <v>12</v>
      </c>
      <c r="J13" s="67">
        <f t="shared" si="0"/>
        <v>26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10</v>
      </c>
      <c r="F14" s="71">
        <v>8</v>
      </c>
      <c r="G14" s="113"/>
      <c r="H14" s="67"/>
      <c r="I14" s="4">
        <v>13</v>
      </c>
      <c r="J14" s="67">
        <f t="shared" si="0"/>
        <v>4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34</v>
      </c>
      <c r="H15" s="67"/>
      <c r="I15" s="109">
        <v>14</v>
      </c>
      <c r="J15" s="5">
        <f t="shared" si="0"/>
        <v>1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4</v>
      </c>
      <c r="H16" s="67"/>
      <c r="I16" s="4">
        <v>15</v>
      </c>
      <c r="J16" s="67">
        <f t="shared" si="0"/>
        <v>2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11</v>
      </c>
      <c r="H17" s="67"/>
      <c r="I17" s="4">
        <v>16</v>
      </c>
      <c r="J17" s="67">
        <f t="shared" si="0"/>
        <v>3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3</v>
      </c>
      <c r="H18" s="67"/>
      <c r="I18" s="4">
        <v>17</v>
      </c>
      <c r="J18" s="67">
        <f t="shared" si="0"/>
        <v>19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19</v>
      </c>
      <c r="F19" s="71">
        <v>2</v>
      </c>
      <c r="H19" s="67"/>
      <c r="I19" s="4">
        <v>18</v>
      </c>
      <c r="J19" s="67">
        <f t="shared" si="0"/>
        <v>30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59</v>
      </c>
      <c r="F20" s="71">
        <v>17</v>
      </c>
      <c r="H20" s="67"/>
      <c r="I20" s="4">
        <v>19</v>
      </c>
      <c r="J20" s="67">
        <f t="shared" si="0"/>
        <v>31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22</v>
      </c>
      <c r="H21" s="67"/>
      <c r="I21" s="4">
        <v>20</v>
      </c>
      <c r="J21" s="67">
        <f t="shared" si="0"/>
        <v>5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23</v>
      </c>
      <c r="H22" s="67"/>
      <c r="I22" s="109">
        <v>21</v>
      </c>
      <c r="J22" s="5">
        <f t="shared" si="0"/>
        <v>8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9</v>
      </c>
      <c r="H23" s="67"/>
      <c r="I23" s="4">
        <v>22</v>
      </c>
      <c r="J23" s="67">
        <f t="shared" si="0"/>
        <v>20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25</v>
      </c>
      <c r="H24" s="67"/>
      <c r="I24" s="4">
        <v>23</v>
      </c>
      <c r="J24" s="67">
        <f t="shared" si="0"/>
        <v>21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38</v>
      </c>
      <c r="F25" s="71">
        <v>39</v>
      </c>
      <c r="H25" s="67"/>
      <c r="I25" s="4">
        <v>24</v>
      </c>
      <c r="J25" s="67">
        <f t="shared" si="0"/>
        <v>29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7</v>
      </c>
      <c r="H26" s="67"/>
      <c r="I26" s="4">
        <v>25</v>
      </c>
      <c r="J26" s="67">
        <f t="shared" si="0"/>
        <v>23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15</v>
      </c>
      <c r="F27" s="71">
        <v>12</v>
      </c>
      <c r="H27" s="67"/>
      <c r="I27" s="4">
        <v>26</v>
      </c>
      <c r="J27" s="67">
        <f t="shared" si="0"/>
        <v>33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6</v>
      </c>
      <c r="H28" s="67"/>
      <c r="I28" s="4">
        <v>27</v>
      </c>
      <c r="J28" s="67">
        <f t="shared" si="0"/>
        <v>34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5</v>
      </c>
      <c r="H29" s="67"/>
      <c r="I29" s="109">
        <v>28</v>
      </c>
      <c r="J29" s="5">
        <f t="shared" si="0"/>
        <v>35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24</v>
      </c>
      <c r="H30" s="67"/>
      <c r="I30" s="4">
        <v>29</v>
      </c>
      <c r="J30" s="67">
        <f t="shared" si="0"/>
        <v>38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98</v>
      </c>
      <c r="F31" s="71">
        <v>18</v>
      </c>
      <c r="H31" s="67"/>
      <c r="I31" s="4">
        <v>30</v>
      </c>
      <c r="J31" s="67">
        <f t="shared" si="0"/>
        <v>7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19</v>
      </c>
      <c r="H32" s="67"/>
      <c r="I32" s="4">
        <v>31</v>
      </c>
      <c r="J32" s="67">
        <f t="shared" si="0"/>
        <v>10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39</v>
      </c>
      <c r="F33" s="71">
        <v>40</v>
      </c>
      <c r="H33" s="67"/>
      <c r="I33" s="4">
        <v>32</v>
      </c>
      <c r="J33" s="67">
        <f t="shared" si="0"/>
        <v>12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26</v>
      </c>
      <c r="H34" s="67"/>
      <c r="I34" s="4">
        <v>33</v>
      </c>
      <c r="J34" s="67">
        <f t="shared" si="0"/>
        <v>36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27</v>
      </c>
      <c r="H35" s="67"/>
      <c r="I35" s="4">
        <v>34</v>
      </c>
      <c r="J35" s="67">
        <f t="shared" si="0"/>
        <v>14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28</v>
      </c>
      <c r="H36" s="67"/>
      <c r="I36" s="109">
        <v>35</v>
      </c>
      <c r="J36" s="5">
        <f t="shared" si="0"/>
        <v>9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63</v>
      </c>
      <c r="F37" s="71">
        <v>33</v>
      </c>
      <c r="H37" s="67"/>
      <c r="I37" s="4">
        <v>36</v>
      </c>
      <c r="J37" s="67">
        <f t="shared" si="0"/>
        <v>11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38</v>
      </c>
      <c r="H38" s="67"/>
      <c r="I38" s="4">
        <v>37</v>
      </c>
      <c r="J38" s="67">
        <f t="shared" si="0"/>
        <v>39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29</v>
      </c>
      <c r="H39" s="67"/>
      <c r="I39" s="4">
        <v>38</v>
      </c>
      <c r="J39" s="67">
        <f t="shared" si="0"/>
        <v>37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37</v>
      </c>
      <c r="H40" s="67"/>
      <c r="I40" s="4">
        <v>39</v>
      </c>
      <c r="J40" s="67">
        <f t="shared" si="0"/>
        <v>24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1</v>
      </c>
      <c r="H41" s="67"/>
      <c r="I41" s="109">
        <v>40</v>
      </c>
      <c r="J41" s="5">
        <f t="shared" si="0"/>
        <v>32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5">
    <mergeCell ref="B30:B40"/>
    <mergeCell ref="I1:K1"/>
    <mergeCell ref="B2:B15"/>
    <mergeCell ref="B16:B29"/>
    <mergeCell ref="M3:P4"/>
  </mergeCells>
  <conditionalFormatting sqref="F2:F41">
    <cfRule type="duplicateValues" dxfId="5" priority="1"/>
  </conditionalFormatting>
  <dataValidations count="3">
    <dataValidation type="list" allowBlank="1" showInputMessage="1" showErrorMessage="1" sqref="E3:E41" xr:uid="{00000000-0002-0000-02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2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2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6"/>
  <sheetViews>
    <sheetView zoomScale="53" zoomScaleNormal="53" workbookViewId="0">
      <selection activeCell="F16" sqref="F16"/>
    </sheetView>
  </sheetViews>
  <sheetFormatPr defaultRowHeight="14.5" x14ac:dyDescent="0.35"/>
  <cols>
    <col min="1" max="1" width="5.26953125" customWidth="1"/>
    <col min="2" max="2" width="7.6328125" customWidth="1"/>
    <col min="3" max="5" width="23.1796875" customWidth="1"/>
    <col min="6" max="6" width="14.26953125" customWidth="1"/>
    <col min="9" max="9" width="16.1796875" customWidth="1"/>
    <col min="10" max="10" width="6.453125" hidden="1" customWidth="1"/>
    <col min="11" max="11" width="8.7265625" customWidth="1"/>
    <col min="12" max="12" width="9.1796875" customWidth="1"/>
    <col min="13" max="13" width="9.7265625" customWidth="1"/>
    <col min="14" max="14" width="8.90625" customWidth="1"/>
    <col min="15" max="15" width="11.453125" customWidth="1"/>
    <col min="16" max="16" width="12.453125" customWidth="1"/>
    <col min="17" max="17" width="9.7265625" customWidth="1"/>
  </cols>
  <sheetData>
    <row r="1" spans="2:17" ht="15" thickBot="1" x14ac:dyDescent="0.4">
      <c r="C1" s="59" t="s">
        <v>0</v>
      </c>
      <c r="D1" s="60" t="s">
        <v>1</v>
      </c>
      <c r="E1" s="3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5" customHeight="1" thickTop="1" thickBot="1" x14ac:dyDescent="0.4">
      <c r="B2" s="145" t="s">
        <v>5</v>
      </c>
      <c r="C2" s="1" t="s">
        <v>80</v>
      </c>
      <c r="D2" s="7" t="s">
        <v>81</v>
      </c>
      <c r="E2" s="3" t="s">
        <v>81</v>
      </c>
      <c r="F2" s="8">
        <v>4</v>
      </c>
      <c r="I2" s="9">
        <v>1</v>
      </c>
      <c r="J2">
        <f>(MATCH(I2,$F$2:$F$41,0))</f>
        <v>6</v>
      </c>
      <c r="K2" s="10" t="str">
        <f>IFERROR(IF(J2&gt;=0,"X",""),"Unused")</f>
        <v>X</v>
      </c>
      <c r="N2" s="11"/>
      <c r="O2" s="11"/>
    </row>
    <row r="3" spans="2:17" ht="15" thickBot="1" x14ac:dyDescent="0.4">
      <c r="B3" s="145"/>
      <c r="C3" s="1" t="s">
        <v>51</v>
      </c>
      <c r="D3" s="12" t="s">
        <v>11</v>
      </c>
      <c r="E3" s="3" t="s">
        <v>51</v>
      </c>
      <c r="F3" s="3">
        <v>18</v>
      </c>
      <c r="I3" s="9">
        <v>2</v>
      </c>
      <c r="J3">
        <f t="shared" ref="J3:J41" si="0">(MATCH(I3,$F$2:$F$41,0))</f>
        <v>3</v>
      </c>
      <c r="K3" s="10" t="str">
        <f t="shared" ref="K3:K41" si="1">IFERROR(IF(J3&gt;=0,"X",""),"Unused")</f>
        <v>X</v>
      </c>
      <c r="M3" s="139" t="s">
        <v>6</v>
      </c>
      <c r="N3" s="140"/>
      <c r="O3" s="140" t="s">
        <v>76</v>
      </c>
      <c r="P3" s="143"/>
    </row>
    <row r="4" spans="2:17" ht="15" thickBot="1" x14ac:dyDescent="0.4">
      <c r="B4" s="145"/>
      <c r="C4" s="1" t="s">
        <v>47</v>
      </c>
      <c r="D4" s="12" t="s">
        <v>27</v>
      </c>
      <c r="E4" s="13" t="s">
        <v>47</v>
      </c>
      <c r="F4" s="3">
        <v>2</v>
      </c>
      <c r="I4" s="9">
        <v>3</v>
      </c>
      <c r="J4">
        <f t="shared" si="0"/>
        <v>4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12" t="s">
        <v>83</v>
      </c>
      <c r="E5" s="3" t="s">
        <v>82</v>
      </c>
      <c r="F5" s="13">
        <v>3</v>
      </c>
      <c r="I5" s="9">
        <v>4</v>
      </c>
      <c r="J5">
        <f t="shared" si="0"/>
        <v>1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12" t="s">
        <v>25</v>
      </c>
      <c r="E6" s="3" t="s">
        <v>25</v>
      </c>
      <c r="F6" s="13">
        <v>17</v>
      </c>
      <c r="H6" s="1"/>
      <c r="I6" s="4">
        <v>5</v>
      </c>
      <c r="J6" s="1">
        <f t="shared" si="0"/>
        <v>7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12" t="s">
        <v>21</v>
      </c>
      <c r="E7" s="3" t="s">
        <v>21</v>
      </c>
      <c r="F7" s="4">
        <v>1</v>
      </c>
      <c r="H7" s="1"/>
      <c r="I7" s="4">
        <v>6</v>
      </c>
      <c r="J7" s="1">
        <f t="shared" si="0"/>
        <v>12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12" t="s">
        <v>20</v>
      </c>
      <c r="E8" s="3" t="s">
        <v>20</v>
      </c>
      <c r="F8" s="13">
        <v>5</v>
      </c>
      <c r="H8" s="1"/>
      <c r="I8" s="15">
        <v>7</v>
      </c>
      <c r="J8" s="5">
        <f t="shared" si="0"/>
        <v>8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12" t="s">
        <v>14</v>
      </c>
      <c r="E9" s="3" t="s">
        <v>22</v>
      </c>
      <c r="F9" s="13">
        <v>7</v>
      </c>
      <c r="H9" s="1"/>
      <c r="I9" s="4">
        <v>8</v>
      </c>
      <c r="J9" s="1">
        <f t="shared" si="0"/>
        <v>9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12" t="s">
        <v>26</v>
      </c>
      <c r="E10" s="3" t="s">
        <v>18</v>
      </c>
      <c r="F10" s="13">
        <v>8</v>
      </c>
      <c r="H10" s="1"/>
      <c r="I10" s="4">
        <v>9</v>
      </c>
      <c r="J10" s="1">
        <f t="shared" si="0"/>
        <v>10</v>
      </c>
      <c r="K10" s="14" t="str">
        <f t="shared" si="1"/>
        <v>X</v>
      </c>
      <c r="Q10" t="s">
        <v>7</v>
      </c>
    </row>
    <row r="11" spans="2:17" ht="15" thickBot="1" x14ac:dyDescent="0.4">
      <c r="B11" s="145"/>
      <c r="C11" s="2" t="s">
        <v>84</v>
      </c>
      <c r="D11" s="12" t="s">
        <v>85</v>
      </c>
      <c r="E11" s="3" t="s">
        <v>85</v>
      </c>
      <c r="F11" s="13">
        <v>9</v>
      </c>
      <c r="H11" s="1"/>
      <c r="I11" s="4">
        <v>10</v>
      </c>
      <c r="J11" s="1">
        <f t="shared" si="0"/>
        <v>13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12" t="s">
        <v>54</v>
      </c>
      <c r="E12" s="3" t="s">
        <v>54</v>
      </c>
      <c r="F12" s="13">
        <v>22</v>
      </c>
      <c r="H12" s="1"/>
      <c r="I12" s="4">
        <v>11</v>
      </c>
      <c r="J12" s="1">
        <f t="shared" si="0"/>
        <v>14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12" t="s">
        <v>28</v>
      </c>
      <c r="E13" s="3" t="s">
        <v>28</v>
      </c>
      <c r="F13" s="13">
        <v>6</v>
      </c>
      <c r="H13" s="1"/>
      <c r="I13" s="4">
        <v>12</v>
      </c>
      <c r="J13" s="1">
        <f t="shared" si="0"/>
        <v>26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12" t="s">
        <v>10</v>
      </c>
      <c r="E14" s="3" t="s">
        <v>86</v>
      </c>
      <c r="F14" s="13">
        <v>10</v>
      </c>
      <c r="H14" s="1"/>
      <c r="I14" s="4">
        <v>13</v>
      </c>
      <c r="J14" s="1">
        <f t="shared" si="0"/>
        <v>17</v>
      </c>
      <c r="K14" s="14" t="str">
        <f t="shared" si="1"/>
        <v>X</v>
      </c>
      <c r="P14" t="s">
        <v>7</v>
      </c>
    </row>
    <row r="15" spans="2:17" ht="15" thickBot="1" x14ac:dyDescent="0.4">
      <c r="B15" s="145"/>
      <c r="C15" s="17" t="s">
        <v>17</v>
      </c>
      <c r="D15" s="18" t="s">
        <v>87</v>
      </c>
      <c r="E15" s="19" t="s">
        <v>87</v>
      </c>
      <c r="F15" s="21">
        <v>11</v>
      </c>
      <c r="H15" s="1"/>
      <c r="I15" s="15">
        <v>14</v>
      </c>
      <c r="J15" s="5">
        <f t="shared" si="0"/>
        <v>16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12" t="s">
        <v>12</v>
      </c>
      <c r="E16" s="13" t="s">
        <v>12</v>
      </c>
      <c r="F16" s="13">
        <v>23</v>
      </c>
      <c r="H16" s="1"/>
      <c r="I16" s="4">
        <v>15</v>
      </c>
      <c r="J16" s="1">
        <f t="shared" si="0"/>
        <v>18</v>
      </c>
      <c r="K16" s="14" t="str">
        <f t="shared" si="1"/>
        <v>X</v>
      </c>
    </row>
    <row r="17" spans="1:25" x14ac:dyDescent="0.35">
      <c r="B17" s="136"/>
      <c r="C17" s="2" t="s">
        <v>89</v>
      </c>
      <c r="D17" s="12" t="s">
        <v>90</v>
      </c>
      <c r="E17" s="13" t="s">
        <v>90</v>
      </c>
      <c r="F17" s="13">
        <v>14</v>
      </c>
      <c r="H17" s="1"/>
      <c r="I17" s="4">
        <v>16</v>
      </c>
      <c r="J17" s="1">
        <f t="shared" si="0"/>
        <v>19</v>
      </c>
      <c r="K17" s="14" t="str">
        <f t="shared" si="1"/>
        <v>X</v>
      </c>
    </row>
    <row r="18" spans="1:25" x14ac:dyDescent="0.35">
      <c r="B18" s="136"/>
      <c r="C18" s="2" t="s">
        <v>44</v>
      </c>
      <c r="D18" s="12" t="s">
        <v>91</v>
      </c>
      <c r="E18" s="13" t="s">
        <v>91</v>
      </c>
      <c r="F18" s="13">
        <v>13</v>
      </c>
      <c r="H18" s="1"/>
      <c r="I18" s="4">
        <v>17</v>
      </c>
      <c r="J18" s="1">
        <f t="shared" si="0"/>
        <v>5</v>
      </c>
      <c r="K18" s="14" t="str">
        <f t="shared" si="1"/>
        <v>X</v>
      </c>
    </row>
    <row r="19" spans="1:25" x14ac:dyDescent="0.35">
      <c r="B19" s="136"/>
      <c r="C19" s="2" t="s">
        <v>19</v>
      </c>
      <c r="D19" s="12" t="s">
        <v>31</v>
      </c>
      <c r="E19" s="3" t="s">
        <v>19</v>
      </c>
      <c r="F19" s="13">
        <v>15</v>
      </c>
      <c r="H19" s="1"/>
      <c r="I19" s="4">
        <v>18</v>
      </c>
      <c r="J19" s="1">
        <f t="shared" si="0"/>
        <v>2</v>
      </c>
      <c r="K19" s="14" t="str">
        <f t="shared" si="1"/>
        <v>X</v>
      </c>
    </row>
    <row r="20" spans="1:25" x14ac:dyDescent="0.35">
      <c r="B20" s="136"/>
      <c r="C20" s="2" t="s">
        <v>59</v>
      </c>
      <c r="D20" s="12" t="s">
        <v>58</v>
      </c>
      <c r="E20" s="3" t="s">
        <v>59</v>
      </c>
      <c r="F20" s="13">
        <v>16</v>
      </c>
      <c r="H20" s="1"/>
      <c r="I20" s="4">
        <v>19</v>
      </c>
      <c r="J20" s="1">
        <f t="shared" si="0"/>
        <v>22</v>
      </c>
      <c r="K20" s="14" t="str">
        <f t="shared" si="1"/>
        <v>X</v>
      </c>
    </row>
    <row r="21" spans="1:25" x14ac:dyDescent="0.35">
      <c r="B21" s="136"/>
      <c r="C21" s="2" t="s">
        <v>92</v>
      </c>
      <c r="D21" s="12" t="s">
        <v>93</v>
      </c>
      <c r="E21" s="3" t="s">
        <v>93</v>
      </c>
      <c r="F21" s="13">
        <v>21</v>
      </c>
      <c r="H21" s="1"/>
      <c r="I21" s="4">
        <v>20</v>
      </c>
      <c r="J21" s="1">
        <f t="shared" si="0"/>
        <v>40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12" t="s">
        <v>35</v>
      </c>
      <c r="E22" s="3" t="s">
        <v>62</v>
      </c>
      <c r="F22" s="13">
        <v>33</v>
      </c>
      <c r="H22" s="1"/>
      <c r="I22" s="15">
        <v>21</v>
      </c>
      <c r="J22" s="5">
        <f t="shared" si="0"/>
        <v>20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12" t="s">
        <v>30</v>
      </c>
      <c r="E23" s="3" t="s">
        <v>94</v>
      </c>
      <c r="F23" s="13">
        <v>19</v>
      </c>
      <c r="H23" s="1"/>
      <c r="I23" s="4">
        <v>22</v>
      </c>
      <c r="J23" s="1">
        <f t="shared" si="0"/>
        <v>11</v>
      </c>
      <c r="K23" s="14" t="str">
        <f t="shared" si="1"/>
        <v>X</v>
      </c>
    </row>
    <row r="24" spans="1:25" x14ac:dyDescent="0.35">
      <c r="B24" s="136"/>
      <c r="C24" s="2" t="s">
        <v>55</v>
      </c>
      <c r="D24" s="12" t="s">
        <v>42</v>
      </c>
      <c r="E24" s="3" t="s">
        <v>42</v>
      </c>
      <c r="F24" s="13">
        <v>34</v>
      </c>
      <c r="H24" s="1"/>
      <c r="I24" s="4">
        <v>23</v>
      </c>
      <c r="J24" s="1">
        <f t="shared" si="0"/>
        <v>15</v>
      </c>
      <c r="K24" s="14" t="str">
        <f t="shared" si="1"/>
        <v>X</v>
      </c>
    </row>
    <row r="25" spans="1:25" x14ac:dyDescent="0.35">
      <c r="B25" s="136"/>
      <c r="C25" s="2" t="s">
        <v>61</v>
      </c>
      <c r="D25" s="12" t="s">
        <v>38</v>
      </c>
      <c r="E25" s="3" t="s">
        <v>61</v>
      </c>
      <c r="F25" s="13">
        <v>24</v>
      </c>
      <c r="H25" s="1"/>
      <c r="I25" s="4">
        <v>24</v>
      </c>
      <c r="J25" s="1">
        <f t="shared" si="0"/>
        <v>24</v>
      </c>
      <c r="K25" s="14" t="str">
        <f t="shared" si="1"/>
        <v>X</v>
      </c>
      <c r="O25" s="20" t="s">
        <v>7</v>
      </c>
      <c r="P25" s="20"/>
      <c r="Q25" s="20"/>
      <c r="R25" s="20"/>
      <c r="S25" s="20"/>
      <c r="T25" s="20"/>
    </row>
    <row r="26" spans="1:25" x14ac:dyDescent="0.35">
      <c r="A26" s="1"/>
      <c r="B26" s="136"/>
      <c r="C26" s="2" t="s">
        <v>95</v>
      </c>
      <c r="D26" s="12" t="s">
        <v>60</v>
      </c>
      <c r="E26" s="3" t="s">
        <v>60</v>
      </c>
      <c r="F26" s="13">
        <v>27</v>
      </c>
      <c r="H26" s="1"/>
      <c r="I26" s="4">
        <v>25</v>
      </c>
      <c r="J26" s="1">
        <f t="shared" si="0"/>
        <v>27</v>
      </c>
      <c r="K26" s="14" t="str">
        <f t="shared" si="1"/>
        <v>X</v>
      </c>
      <c r="O26" s="20"/>
      <c r="P26" s="20"/>
      <c r="Q26" s="20"/>
      <c r="R26" s="20"/>
      <c r="S26" s="20"/>
      <c r="T26" s="20"/>
    </row>
    <row r="27" spans="1:25" x14ac:dyDescent="0.35">
      <c r="A27" s="1"/>
      <c r="B27" s="136"/>
      <c r="C27" s="70" t="s">
        <v>96</v>
      </c>
      <c r="D27" s="70" t="s">
        <v>15</v>
      </c>
      <c r="E27" s="68" t="s">
        <v>96</v>
      </c>
      <c r="F27" s="71">
        <v>12</v>
      </c>
      <c r="H27" s="1"/>
      <c r="I27" s="4">
        <v>26</v>
      </c>
      <c r="J27" s="1">
        <f t="shared" si="0"/>
        <v>29</v>
      </c>
      <c r="K27" s="14" t="str">
        <f t="shared" si="1"/>
        <v>X</v>
      </c>
      <c r="O27" s="20"/>
      <c r="P27" s="20"/>
      <c r="Q27" s="20"/>
      <c r="R27" s="20"/>
      <c r="S27" s="20"/>
      <c r="T27" s="20"/>
    </row>
    <row r="28" spans="1:25" ht="15" customHeight="1" x14ac:dyDescent="0.35">
      <c r="A28" s="1"/>
      <c r="B28" s="136"/>
      <c r="C28" s="2" t="s">
        <v>68</v>
      </c>
      <c r="D28" s="12" t="s">
        <v>64</v>
      </c>
      <c r="E28" s="3" t="s">
        <v>68</v>
      </c>
      <c r="F28" s="13">
        <v>25</v>
      </c>
      <c r="H28" s="1"/>
      <c r="I28" s="4">
        <v>27</v>
      </c>
      <c r="J28" s="1">
        <f t="shared" si="0"/>
        <v>25</v>
      </c>
      <c r="K28" s="14" t="str">
        <f t="shared" si="1"/>
        <v>X</v>
      </c>
      <c r="O28" s="20"/>
      <c r="P28" s="20"/>
      <c r="Q28" s="20"/>
      <c r="R28" s="20"/>
      <c r="S28" s="20"/>
      <c r="T28" s="20"/>
    </row>
    <row r="29" spans="1:25" ht="15" thickBot="1" x14ac:dyDescent="0.4">
      <c r="A29" s="1"/>
      <c r="B29" s="137"/>
      <c r="C29" s="72" t="s">
        <v>69</v>
      </c>
      <c r="D29" s="72" t="s">
        <v>66</v>
      </c>
      <c r="E29" s="73" t="s">
        <v>69</v>
      </c>
      <c r="F29" s="74">
        <v>36</v>
      </c>
      <c r="H29" s="1"/>
      <c r="I29" s="15">
        <v>28</v>
      </c>
      <c r="J29" s="5">
        <f t="shared" si="0"/>
        <v>33</v>
      </c>
      <c r="K29" s="16" t="str">
        <f t="shared" si="1"/>
        <v>X</v>
      </c>
      <c r="O29" s="20"/>
      <c r="P29" s="20"/>
      <c r="Q29" s="20"/>
      <c r="R29" s="20"/>
      <c r="S29" s="20"/>
      <c r="T29" s="20"/>
    </row>
    <row r="30" spans="1:25" ht="15" customHeight="1" x14ac:dyDescent="0.35">
      <c r="B30" s="135" t="s">
        <v>9</v>
      </c>
      <c r="C30" s="2" t="s">
        <v>40</v>
      </c>
      <c r="D30" s="12" t="s">
        <v>97</v>
      </c>
      <c r="E30" s="3" t="s">
        <v>97</v>
      </c>
      <c r="F30" s="13">
        <v>26</v>
      </c>
      <c r="H30" s="1"/>
      <c r="I30" s="4">
        <v>29</v>
      </c>
      <c r="J30" s="1">
        <f t="shared" si="0"/>
        <v>34</v>
      </c>
      <c r="K30" s="14" t="str">
        <f t="shared" si="1"/>
        <v>X</v>
      </c>
      <c r="O30" s="20"/>
      <c r="P30" s="20"/>
      <c r="Q30" s="20"/>
      <c r="R30" s="20"/>
      <c r="S30" s="20"/>
      <c r="T30" s="20"/>
    </row>
    <row r="31" spans="1:25" x14ac:dyDescent="0.35">
      <c r="B31" s="136"/>
      <c r="C31" s="2" t="s">
        <v>43</v>
      </c>
      <c r="D31" s="12" t="s">
        <v>98</v>
      </c>
      <c r="E31" s="3" t="s">
        <v>43</v>
      </c>
      <c r="F31" s="13">
        <v>35</v>
      </c>
      <c r="H31" s="1"/>
      <c r="I31" s="4">
        <v>30</v>
      </c>
      <c r="J31" s="1">
        <f t="shared" si="0"/>
        <v>37</v>
      </c>
      <c r="K31" s="14" t="str">
        <f t="shared" si="1"/>
        <v>X</v>
      </c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x14ac:dyDescent="0.35">
      <c r="B32" s="136"/>
      <c r="C32" s="2" t="s">
        <v>41</v>
      </c>
      <c r="D32" s="12" t="s">
        <v>13</v>
      </c>
      <c r="E32" s="3" t="s">
        <v>13</v>
      </c>
      <c r="F32" s="13">
        <v>31</v>
      </c>
      <c r="H32" s="1"/>
      <c r="I32" s="4">
        <v>31</v>
      </c>
      <c r="J32" s="1">
        <f t="shared" si="0"/>
        <v>31</v>
      </c>
      <c r="K32" s="14" t="str">
        <f t="shared" si="1"/>
        <v>X</v>
      </c>
      <c r="O32" s="20"/>
      <c r="P32" s="20"/>
      <c r="Q32" s="20" t="s">
        <v>7</v>
      </c>
      <c r="R32" s="20"/>
      <c r="S32" s="20"/>
      <c r="T32" s="20"/>
      <c r="U32" s="20"/>
      <c r="V32" s="20"/>
      <c r="W32" s="20"/>
      <c r="X32" s="20"/>
      <c r="Y32" s="20"/>
    </row>
    <row r="33" spans="2:25" x14ac:dyDescent="0.35">
      <c r="B33" s="136"/>
      <c r="C33" s="2" t="s">
        <v>39</v>
      </c>
      <c r="D33" s="12" t="s">
        <v>37</v>
      </c>
      <c r="E33" s="3" t="s">
        <v>37</v>
      </c>
      <c r="F33" s="13">
        <v>32</v>
      </c>
      <c r="H33" s="1"/>
      <c r="I33" s="4">
        <v>32</v>
      </c>
      <c r="J33" s="1">
        <f t="shared" si="0"/>
        <v>32</v>
      </c>
      <c r="K33" s="14" t="str">
        <f t="shared" si="1"/>
        <v>X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2:25" x14ac:dyDescent="0.35">
      <c r="B34" s="136"/>
      <c r="C34" s="2" t="s">
        <v>50</v>
      </c>
      <c r="D34" s="12" t="s">
        <v>29</v>
      </c>
      <c r="E34" s="3" t="s">
        <v>29</v>
      </c>
      <c r="F34" s="13">
        <v>28</v>
      </c>
      <c r="H34" s="1"/>
      <c r="I34" s="4">
        <v>33</v>
      </c>
      <c r="J34" s="1">
        <f t="shared" si="0"/>
        <v>21</v>
      </c>
      <c r="K34" s="14" t="str">
        <f t="shared" si="1"/>
        <v>X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2:25" x14ac:dyDescent="0.35">
      <c r="B35" s="136"/>
      <c r="C35" s="2" t="s">
        <v>46</v>
      </c>
      <c r="D35" s="12" t="s">
        <v>48</v>
      </c>
      <c r="E35" s="3" t="s">
        <v>46</v>
      </c>
      <c r="F35" s="13">
        <v>29</v>
      </c>
      <c r="H35" s="1"/>
      <c r="I35" s="4">
        <v>34</v>
      </c>
      <c r="J35" s="1">
        <f t="shared" si="0"/>
        <v>23</v>
      </c>
      <c r="K35" s="14" t="str">
        <f t="shared" si="1"/>
        <v>X</v>
      </c>
      <c r="O35" s="20"/>
      <c r="P35" s="20" t="s">
        <v>7</v>
      </c>
      <c r="Q35" s="20"/>
      <c r="R35" s="20"/>
      <c r="S35" s="20"/>
      <c r="T35" s="20"/>
      <c r="U35" s="20"/>
      <c r="V35" s="20"/>
      <c r="W35" s="20"/>
      <c r="X35" s="20"/>
      <c r="Y35" s="20"/>
    </row>
    <row r="36" spans="2:25" ht="15" thickBot="1" x14ac:dyDescent="0.4">
      <c r="B36" s="136"/>
      <c r="C36" s="2" t="s">
        <v>53</v>
      </c>
      <c r="D36" s="12" t="s">
        <v>34</v>
      </c>
      <c r="E36" s="3" t="s">
        <v>53</v>
      </c>
      <c r="F36" s="13">
        <v>37</v>
      </c>
      <c r="H36" s="1"/>
      <c r="I36" s="15">
        <v>35</v>
      </c>
      <c r="J36" s="5">
        <f t="shared" si="0"/>
        <v>30</v>
      </c>
      <c r="K36" s="16" t="str">
        <f t="shared" si="1"/>
        <v>X</v>
      </c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2:25" ht="15" thickTop="1" x14ac:dyDescent="0.35">
      <c r="B37" s="136"/>
      <c r="C37" s="2" t="s">
        <v>65</v>
      </c>
      <c r="D37" s="12" t="s">
        <v>63</v>
      </c>
      <c r="E37" s="3" t="s">
        <v>65</v>
      </c>
      <c r="F37" s="13">
        <v>40</v>
      </c>
      <c r="H37" s="1"/>
      <c r="I37" s="4">
        <v>36</v>
      </c>
      <c r="J37" s="1">
        <f t="shared" si="0"/>
        <v>28</v>
      </c>
      <c r="K37" s="14" t="str">
        <f t="shared" si="1"/>
        <v>X</v>
      </c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2:25" x14ac:dyDescent="0.35">
      <c r="B38" s="136"/>
      <c r="C38" s="2" t="s">
        <v>56</v>
      </c>
      <c r="D38" s="12" t="s">
        <v>49</v>
      </c>
      <c r="E38" s="3" t="s">
        <v>56</v>
      </c>
      <c r="F38" s="4">
        <v>30</v>
      </c>
      <c r="H38" s="1"/>
      <c r="I38" s="4">
        <v>37</v>
      </c>
      <c r="J38" s="1">
        <f t="shared" si="0"/>
        <v>35</v>
      </c>
      <c r="K38" s="14" t="str">
        <f t="shared" si="1"/>
        <v>X</v>
      </c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2:25" x14ac:dyDescent="0.35">
      <c r="B39" s="136"/>
      <c r="C39" s="2" t="s">
        <v>57</v>
      </c>
      <c r="D39" s="12" t="s">
        <v>52</v>
      </c>
      <c r="E39" s="3" t="s">
        <v>52</v>
      </c>
      <c r="F39" s="13">
        <v>38</v>
      </c>
      <c r="H39" s="1"/>
      <c r="I39" s="4">
        <v>38</v>
      </c>
      <c r="J39" s="1">
        <f t="shared" si="0"/>
        <v>38</v>
      </c>
      <c r="K39" s="14" t="str">
        <f t="shared" si="1"/>
        <v>X</v>
      </c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2:25" ht="15" thickBot="1" x14ac:dyDescent="0.4">
      <c r="B40" s="137"/>
      <c r="C40" s="1" t="s">
        <v>36</v>
      </c>
      <c r="D40" s="12" t="s">
        <v>67</v>
      </c>
      <c r="E40" s="13" t="s">
        <v>67</v>
      </c>
      <c r="F40" s="3">
        <v>39</v>
      </c>
      <c r="H40" s="1"/>
      <c r="I40" s="4">
        <v>39</v>
      </c>
      <c r="J40" s="1">
        <f t="shared" si="0"/>
        <v>39</v>
      </c>
      <c r="K40" s="14" t="str">
        <f t="shared" si="1"/>
        <v>X</v>
      </c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20</v>
      </c>
      <c r="H41" s="1"/>
      <c r="I41" s="15">
        <v>40</v>
      </c>
      <c r="J41" s="5">
        <f t="shared" si="0"/>
        <v>36</v>
      </c>
      <c r="K41" s="16" t="str">
        <f t="shared" si="1"/>
        <v>X</v>
      </c>
    </row>
    <row r="42" spans="2:25" ht="15" thickTop="1" x14ac:dyDescent="0.35">
      <c r="C42" s="1"/>
      <c r="D42" s="1"/>
      <c r="E42" s="1"/>
      <c r="F42" s="1"/>
    </row>
    <row r="43" spans="2:25" x14ac:dyDescent="0.35">
      <c r="C43" s="1"/>
      <c r="D43" s="1"/>
      <c r="E43" s="1"/>
      <c r="F43" s="1"/>
    </row>
    <row r="44" spans="2:25" x14ac:dyDescent="0.35">
      <c r="C44" s="1"/>
      <c r="D44" s="1"/>
      <c r="E44" s="1"/>
      <c r="F44" s="1"/>
    </row>
    <row r="45" spans="2:25" x14ac:dyDescent="0.35">
      <c r="C45" s="1"/>
      <c r="D45" s="1"/>
      <c r="E45" s="1"/>
      <c r="F45" s="1"/>
    </row>
    <row r="46" spans="2:25" x14ac:dyDescent="0.35">
      <c r="C46" s="1"/>
      <c r="D46" s="1"/>
      <c r="E46" s="1"/>
      <c r="F46" s="1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131" priority="4"/>
  </conditionalFormatting>
  <dataValidations count="3">
    <dataValidation type="list" allowBlank="1" showInputMessage="1" showErrorMessage="1" errorTitle="Invalid Team Name" error="Enter the team name as it is shown to the left or select it from the drop down arrow." sqref="E2" xr:uid="{00000000-0002-0000-0200-000000000000}">
      <formula1>C2:D2</formula1>
    </dataValidation>
    <dataValidation type="whole" allowBlank="1" showInputMessage="1" showErrorMessage="1" errorTitle="Confidence Value Not Valid" error="Enter a number between 1-41" sqref="F2:F41" xr:uid="{00000000-0002-0000-0200-000001000000}">
      <formula1>1</formula1>
      <formula2>41</formula2>
    </dataValidation>
    <dataValidation type="list" allowBlank="1" showInputMessage="1" showErrorMessage="1" sqref="E3:E41" xr:uid="{00000000-0002-0000-0200-000002000000}">
      <formula1>C3:D3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E0B8D-E189-4EFF-BEF7-0C33B97CAC16}">
  <dimension ref="A1:Y46"/>
  <sheetViews>
    <sheetView zoomScale="50" zoomScaleNormal="50" workbookViewId="0">
      <selection activeCell="F30" sqref="F30:F40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17968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7265625" style="66" customWidth="1"/>
    <col min="14" max="14" width="8.81640625" style="66" customWidth="1"/>
    <col min="15" max="15" width="11.453125" style="66" customWidth="1"/>
    <col min="16" max="16" width="12.453125" style="66" customWidth="1"/>
    <col min="17" max="17" width="9.7265625" style="66" customWidth="1"/>
    <col min="18" max="16384" width="8.7265625" style="66"/>
  </cols>
  <sheetData>
    <row r="1" spans="1:17" ht="15" thickBot="1" x14ac:dyDescent="0.4">
      <c r="A1" s="94"/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1:17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7</v>
      </c>
      <c r="I2" s="69">
        <v>1</v>
      </c>
      <c r="J2" s="66">
        <f t="shared" ref="J2:J41" si="0">(MATCH(I2,$F$2:$F$41,0))</f>
        <v>31</v>
      </c>
      <c r="K2" s="10" t="str">
        <f t="shared" ref="K2:K41" si="1">IFERROR(IF(J2&gt;=0,"X",""),"Unused")</f>
        <v>X</v>
      </c>
      <c r="N2" s="11"/>
      <c r="O2" s="11"/>
    </row>
    <row r="3" spans="1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27</v>
      </c>
      <c r="I3" s="69">
        <v>2</v>
      </c>
      <c r="J3" s="66">
        <f t="shared" si="0"/>
        <v>23</v>
      </c>
      <c r="K3" s="10" t="str">
        <f t="shared" si="1"/>
        <v>X</v>
      </c>
      <c r="M3" s="139" t="s">
        <v>6</v>
      </c>
      <c r="N3" s="140"/>
      <c r="O3" s="140" t="s">
        <v>100</v>
      </c>
      <c r="P3" s="143"/>
    </row>
    <row r="4" spans="1:17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26</v>
      </c>
      <c r="I4" s="69">
        <v>3</v>
      </c>
      <c r="J4" s="66">
        <f t="shared" si="0"/>
        <v>22</v>
      </c>
      <c r="K4" s="10" t="str">
        <f t="shared" si="1"/>
        <v>X</v>
      </c>
      <c r="M4" s="141"/>
      <c r="N4" s="142"/>
      <c r="O4" s="142"/>
      <c r="P4" s="144"/>
    </row>
    <row r="5" spans="1:17" ht="15" thickBot="1" x14ac:dyDescent="0.4">
      <c r="B5" s="145"/>
      <c r="C5" s="2" t="s">
        <v>82</v>
      </c>
      <c r="D5" s="70" t="s">
        <v>83</v>
      </c>
      <c r="E5" s="68" t="s">
        <v>83</v>
      </c>
      <c r="F5" s="71">
        <v>20</v>
      </c>
      <c r="I5" s="69">
        <v>4</v>
      </c>
      <c r="J5" s="66">
        <f t="shared" si="0"/>
        <v>20</v>
      </c>
      <c r="K5" s="10" t="str">
        <f t="shared" si="1"/>
        <v>X</v>
      </c>
    </row>
    <row r="6" spans="1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12</v>
      </c>
      <c r="H6" s="67"/>
      <c r="I6" s="4">
        <v>5</v>
      </c>
      <c r="J6" s="67">
        <f t="shared" si="0"/>
        <v>19</v>
      </c>
      <c r="K6" s="14" t="str">
        <f t="shared" si="1"/>
        <v>X</v>
      </c>
    </row>
    <row r="7" spans="1:17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15</v>
      </c>
      <c r="H7" s="67"/>
      <c r="I7" s="4">
        <v>6</v>
      </c>
      <c r="J7" s="67">
        <f t="shared" si="0"/>
        <v>16</v>
      </c>
      <c r="K7" s="14" t="str">
        <f t="shared" si="1"/>
        <v>X</v>
      </c>
    </row>
    <row r="8" spans="1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33</v>
      </c>
      <c r="H8" s="67"/>
      <c r="I8" s="92">
        <v>7</v>
      </c>
      <c r="J8" s="5">
        <f t="shared" si="0"/>
        <v>1</v>
      </c>
      <c r="K8" s="16" t="str">
        <f t="shared" si="1"/>
        <v>X</v>
      </c>
    </row>
    <row r="9" spans="1:17" ht="15" thickBot="1" x14ac:dyDescent="0.4">
      <c r="B9" s="145"/>
      <c r="C9" s="2" t="s">
        <v>22</v>
      </c>
      <c r="D9" s="70" t="s">
        <v>14</v>
      </c>
      <c r="E9" s="68" t="s">
        <v>14</v>
      </c>
      <c r="F9" s="71">
        <v>16</v>
      </c>
      <c r="H9" s="67"/>
      <c r="I9" s="4">
        <v>8</v>
      </c>
      <c r="J9" s="67">
        <f t="shared" si="0"/>
        <v>13</v>
      </c>
      <c r="K9" s="14" t="str">
        <f t="shared" si="1"/>
        <v>X</v>
      </c>
    </row>
    <row r="10" spans="1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11</v>
      </c>
      <c r="H10" s="67"/>
      <c r="I10" s="4">
        <v>9</v>
      </c>
      <c r="J10" s="67">
        <f t="shared" si="0"/>
        <v>21</v>
      </c>
      <c r="K10" s="14" t="str">
        <f t="shared" si="1"/>
        <v>X</v>
      </c>
      <c r="Q10" s="66" t="s">
        <v>7</v>
      </c>
    </row>
    <row r="11" spans="1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34</v>
      </c>
      <c r="H11" s="67"/>
      <c r="I11" s="4">
        <v>10</v>
      </c>
      <c r="J11" s="67">
        <f t="shared" si="0"/>
        <v>11</v>
      </c>
      <c r="K11" s="14" t="str">
        <f t="shared" si="1"/>
        <v>X</v>
      </c>
    </row>
    <row r="12" spans="1:17" ht="15" thickBot="1" x14ac:dyDescent="0.4">
      <c r="B12" s="145"/>
      <c r="C12" s="2" t="s">
        <v>45</v>
      </c>
      <c r="D12" s="70" t="s">
        <v>54</v>
      </c>
      <c r="E12" s="68" t="s">
        <v>45</v>
      </c>
      <c r="F12" s="71">
        <v>10</v>
      </c>
      <c r="H12" s="67"/>
      <c r="I12" s="4">
        <v>11</v>
      </c>
      <c r="J12" s="67">
        <f t="shared" si="0"/>
        <v>9</v>
      </c>
      <c r="K12" s="14" t="str">
        <f t="shared" si="1"/>
        <v>X</v>
      </c>
    </row>
    <row r="13" spans="1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35</v>
      </c>
      <c r="H13" s="67"/>
      <c r="I13" s="4">
        <v>12</v>
      </c>
      <c r="J13" s="67">
        <f t="shared" si="0"/>
        <v>5</v>
      </c>
      <c r="K13" s="14" t="str">
        <f t="shared" si="1"/>
        <v>X</v>
      </c>
    </row>
    <row r="14" spans="1:17" ht="15" thickBot="1" x14ac:dyDescent="0.4">
      <c r="B14" s="145"/>
      <c r="C14" s="2" t="s">
        <v>86</v>
      </c>
      <c r="D14" s="70" t="s">
        <v>10</v>
      </c>
      <c r="E14" s="68" t="s">
        <v>10</v>
      </c>
      <c r="F14" s="71">
        <v>8</v>
      </c>
      <c r="H14" s="67"/>
      <c r="I14" s="4">
        <v>13</v>
      </c>
      <c r="J14" s="67">
        <f t="shared" si="0"/>
        <v>33</v>
      </c>
      <c r="K14" s="14" t="str">
        <f t="shared" si="1"/>
        <v>X</v>
      </c>
      <c r="P14" s="66" t="s">
        <v>7</v>
      </c>
    </row>
    <row r="15" spans="1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36</v>
      </c>
      <c r="H15" s="67"/>
      <c r="I15" s="92">
        <v>14</v>
      </c>
      <c r="J15" s="5">
        <f t="shared" si="0"/>
        <v>35</v>
      </c>
      <c r="K15" s="16" t="str">
        <f t="shared" si="1"/>
        <v>X</v>
      </c>
    </row>
    <row r="16" spans="1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18</v>
      </c>
      <c r="H16" s="67"/>
      <c r="I16" s="4">
        <v>15</v>
      </c>
      <c r="J16" s="67">
        <f t="shared" si="0"/>
        <v>6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6</v>
      </c>
      <c r="H17" s="67"/>
      <c r="I17" s="4">
        <v>16</v>
      </c>
      <c r="J17" s="67">
        <f t="shared" si="0"/>
        <v>8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23</v>
      </c>
      <c r="H18" s="67"/>
      <c r="I18" s="4">
        <v>17</v>
      </c>
      <c r="J18" s="67">
        <f t="shared" si="0"/>
        <v>36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19</v>
      </c>
      <c r="F19" s="71">
        <v>24</v>
      </c>
      <c r="H19" s="67"/>
      <c r="I19" s="4">
        <v>18</v>
      </c>
      <c r="J19" s="67">
        <f t="shared" si="0"/>
        <v>15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58</v>
      </c>
      <c r="F20" s="71">
        <v>5</v>
      </c>
      <c r="H20" s="67"/>
      <c r="I20" s="4">
        <v>19</v>
      </c>
      <c r="J20" s="67">
        <f t="shared" si="0"/>
        <v>34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4</v>
      </c>
      <c r="H21" s="67"/>
      <c r="I21" s="4">
        <v>20</v>
      </c>
      <c r="J21" s="67">
        <f t="shared" si="0"/>
        <v>4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9</v>
      </c>
      <c r="H22" s="67"/>
      <c r="I22" s="92">
        <v>21</v>
      </c>
      <c r="J22" s="5">
        <f t="shared" si="0"/>
        <v>25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3</v>
      </c>
      <c r="H23" s="67"/>
      <c r="I23" s="4">
        <v>22</v>
      </c>
      <c r="J23" s="67">
        <f t="shared" si="0"/>
        <v>27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2</v>
      </c>
      <c r="H24" s="67"/>
      <c r="I24" s="4">
        <v>23</v>
      </c>
      <c r="J24" s="67">
        <f t="shared" si="0"/>
        <v>17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25</v>
      </c>
      <c r="H25" s="67"/>
      <c r="I25" s="4">
        <v>24</v>
      </c>
      <c r="J25" s="67">
        <f t="shared" si="0"/>
        <v>18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21</v>
      </c>
      <c r="H26" s="67"/>
      <c r="I26" s="4">
        <v>25</v>
      </c>
      <c r="J26" s="67">
        <f t="shared" si="0"/>
        <v>24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15</v>
      </c>
      <c r="F27" s="71">
        <v>28</v>
      </c>
      <c r="H27" s="67"/>
      <c r="I27" s="4">
        <v>26</v>
      </c>
      <c r="J27" s="67">
        <f t="shared" si="0"/>
        <v>3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22</v>
      </c>
      <c r="H28" s="67"/>
      <c r="I28" s="4">
        <v>27</v>
      </c>
      <c r="J28" s="67">
        <f t="shared" si="0"/>
        <v>2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40</v>
      </c>
      <c r="H29" s="67"/>
      <c r="I29" s="92">
        <v>28</v>
      </c>
      <c r="J29" s="5">
        <f t="shared" si="0"/>
        <v>26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29</v>
      </c>
      <c r="H30" s="67"/>
      <c r="I30" s="4">
        <v>29</v>
      </c>
      <c r="J30" s="67">
        <f t="shared" si="0"/>
        <v>29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31</v>
      </c>
      <c r="H31" s="67"/>
      <c r="I31" s="4">
        <v>30</v>
      </c>
      <c r="J31" s="67">
        <f t="shared" si="0"/>
        <v>40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1</v>
      </c>
      <c r="H32" s="67"/>
      <c r="I32" s="4">
        <v>31</v>
      </c>
      <c r="J32" s="67">
        <f t="shared" si="0"/>
        <v>30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32</v>
      </c>
      <c r="H33" s="67"/>
      <c r="I33" s="4">
        <v>32</v>
      </c>
      <c r="J33" s="67">
        <f t="shared" si="0"/>
        <v>32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13</v>
      </c>
      <c r="H34" s="67"/>
      <c r="I34" s="4">
        <v>33</v>
      </c>
      <c r="J34" s="67">
        <f t="shared" si="0"/>
        <v>7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19</v>
      </c>
      <c r="H35" s="67"/>
      <c r="I35" s="4">
        <v>34</v>
      </c>
      <c r="J35" s="67">
        <f t="shared" si="0"/>
        <v>10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14</v>
      </c>
      <c r="H36" s="67"/>
      <c r="I36" s="92">
        <v>35</v>
      </c>
      <c r="J36" s="5">
        <f t="shared" si="0"/>
        <v>12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17</v>
      </c>
      <c r="H37" s="67"/>
      <c r="I37" s="4">
        <v>36</v>
      </c>
      <c r="J37" s="67">
        <f t="shared" si="0"/>
        <v>14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38</v>
      </c>
      <c r="H38" s="67"/>
      <c r="I38" s="4">
        <v>37</v>
      </c>
      <c r="J38" s="67">
        <f t="shared" si="0"/>
        <v>39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39</v>
      </c>
      <c r="H39" s="67"/>
      <c r="I39" s="4">
        <v>38</v>
      </c>
      <c r="J39" s="67">
        <f t="shared" si="0"/>
        <v>37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37</v>
      </c>
      <c r="H40" s="67"/>
      <c r="I40" s="4">
        <v>39</v>
      </c>
      <c r="J40" s="67">
        <f t="shared" si="0"/>
        <v>38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30</v>
      </c>
      <c r="H41" s="67"/>
      <c r="I41" s="92">
        <v>40</v>
      </c>
      <c r="J41" s="5">
        <f t="shared" si="0"/>
        <v>28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125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E7B0-AED7-4931-9376-A1A07FC08F2E}">
  <dimension ref="A1:X46"/>
  <sheetViews>
    <sheetView zoomScale="50" zoomScaleNormal="50" workbookViewId="0">
      <selection activeCell="F30" sqref="F30:F40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1796875" style="66" customWidth="1"/>
    <col min="6" max="6" width="14.26953125" style="66" customWidth="1"/>
    <col min="7" max="7" width="8.7265625" style="66"/>
    <col min="8" max="8" width="16.1796875" style="66" customWidth="1"/>
    <col min="9" max="9" width="6.453125" style="66" hidden="1" customWidth="1"/>
    <col min="10" max="10" width="8.7265625" style="66"/>
    <col min="11" max="11" width="9.1796875" style="66" customWidth="1"/>
    <col min="12" max="12" width="9.7265625" style="66" customWidth="1"/>
    <col min="13" max="13" width="8.81640625" style="66" customWidth="1"/>
    <col min="14" max="14" width="11.453125" style="66" customWidth="1"/>
    <col min="15" max="15" width="12.453125" style="66" customWidth="1"/>
    <col min="16" max="16" width="9.7265625" style="66" customWidth="1"/>
    <col min="17" max="16384" width="8.7265625" style="66"/>
  </cols>
  <sheetData>
    <row r="1" spans="1:16" ht="15" thickBot="1" x14ac:dyDescent="0.4">
      <c r="A1" s="94"/>
      <c r="C1" s="95" t="s">
        <v>0</v>
      </c>
      <c r="D1" s="96" t="s">
        <v>1</v>
      </c>
      <c r="E1" s="97" t="s">
        <v>2</v>
      </c>
      <c r="F1" s="98" t="s">
        <v>3</v>
      </c>
      <c r="H1" s="138" t="s">
        <v>4</v>
      </c>
      <c r="I1" s="138"/>
      <c r="J1" s="138"/>
      <c r="M1" s="6"/>
      <c r="N1" s="6"/>
    </row>
    <row r="2" spans="1:16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80</v>
      </c>
      <c r="F2" s="8">
        <v>2</v>
      </c>
      <c r="H2" s="69">
        <v>1</v>
      </c>
      <c r="I2" s="66" t="e">
        <f>(MATCH(H2,#REF!,0))</f>
        <v>#REF!</v>
      </c>
      <c r="J2" s="10" t="s">
        <v>113</v>
      </c>
      <c r="M2" s="11"/>
      <c r="N2" s="11"/>
    </row>
    <row r="3" spans="1:16" ht="15" thickBot="1" x14ac:dyDescent="0.4">
      <c r="B3" s="145"/>
      <c r="C3" s="67" t="s">
        <v>51</v>
      </c>
      <c r="D3" s="70" t="s">
        <v>11</v>
      </c>
      <c r="E3" s="68" t="s">
        <v>11</v>
      </c>
      <c r="F3" s="68">
        <v>3</v>
      </c>
      <c r="H3" s="69">
        <v>2</v>
      </c>
      <c r="I3" s="66" t="e">
        <f>(MATCH(H3,#REF!,0))</f>
        <v>#REF!</v>
      </c>
      <c r="J3" s="10" t="s">
        <v>113</v>
      </c>
      <c r="L3" s="139" t="s">
        <v>6</v>
      </c>
      <c r="M3" s="140"/>
      <c r="N3" s="140" t="s">
        <v>114</v>
      </c>
      <c r="O3" s="143"/>
    </row>
    <row r="4" spans="1:16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6</v>
      </c>
      <c r="H4" s="69">
        <v>3</v>
      </c>
      <c r="I4" s="66" t="e">
        <f>(MATCH(H4,#REF!,0))</f>
        <v>#REF!</v>
      </c>
      <c r="J4" s="10" t="s">
        <v>113</v>
      </c>
      <c r="L4" s="141"/>
      <c r="M4" s="142"/>
      <c r="N4" s="142"/>
      <c r="O4" s="144"/>
    </row>
    <row r="5" spans="1:16" ht="15" thickBot="1" x14ac:dyDescent="0.4">
      <c r="B5" s="145"/>
      <c r="C5" s="2" t="s">
        <v>82</v>
      </c>
      <c r="D5" s="70" t="s">
        <v>83</v>
      </c>
      <c r="E5" s="68" t="s">
        <v>83</v>
      </c>
      <c r="F5" s="71">
        <v>9</v>
      </c>
      <c r="H5" s="69">
        <v>4</v>
      </c>
      <c r="I5" s="66" t="e">
        <f>(MATCH(H5,#REF!,0))</f>
        <v>#REF!</v>
      </c>
      <c r="J5" s="10" t="s">
        <v>113</v>
      </c>
    </row>
    <row r="6" spans="1:16" ht="15" thickBot="1" x14ac:dyDescent="0.4">
      <c r="B6" s="145"/>
      <c r="C6" s="2" t="s">
        <v>16</v>
      </c>
      <c r="D6" s="70" t="s">
        <v>25</v>
      </c>
      <c r="E6" s="68" t="s">
        <v>16</v>
      </c>
      <c r="F6" s="71">
        <v>12</v>
      </c>
      <c r="G6" s="67"/>
      <c r="H6" s="4">
        <v>5</v>
      </c>
      <c r="I6" s="66" t="e">
        <f>(MATCH(H6,#REF!,0))</f>
        <v>#REF!</v>
      </c>
      <c r="J6" s="14" t="s">
        <v>113</v>
      </c>
    </row>
    <row r="7" spans="1:16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15</v>
      </c>
      <c r="G7" s="67"/>
      <c r="H7" s="4">
        <v>6</v>
      </c>
      <c r="I7" s="66" t="e">
        <f>(MATCH(H7,#REF!,0))</f>
        <v>#REF!</v>
      </c>
      <c r="J7" s="14" t="s">
        <v>113</v>
      </c>
    </row>
    <row r="8" spans="1:16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18</v>
      </c>
      <c r="G8" s="67"/>
      <c r="H8" s="92">
        <v>7</v>
      </c>
      <c r="I8" s="66" t="e">
        <f>(MATCH(H8,#REF!,0))</f>
        <v>#REF!</v>
      </c>
      <c r="J8" s="16" t="s">
        <v>113</v>
      </c>
    </row>
    <row r="9" spans="1:16" ht="15" thickBot="1" x14ac:dyDescent="0.4">
      <c r="B9" s="145"/>
      <c r="C9" s="2" t="s">
        <v>22</v>
      </c>
      <c r="D9" s="70" t="s">
        <v>14</v>
      </c>
      <c r="E9" s="68" t="s">
        <v>22</v>
      </c>
      <c r="F9" s="71">
        <v>21</v>
      </c>
      <c r="G9" s="67"/>
      <c r="H9" s="4">
        <v>8</v>
      </c>
      <c r="I9" s="66" t="e">
        <f>(MATCH(H9,#REF!,0))</f>
        <v>#REF!</v>
      </c>
      <c r="J9" s="14" t="s">
        <v>113</v>
      </c>
    </row>
    <row r="10" spans="1:16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24</v>
      </c>
      <c r="G10" s="67"/>
      <c r="H10" s="4">
        <v>9</v>
      </c>
      <c r="I10" s="66" t="e">
        <f>(MATCH(H10,#REF!,0))</f>
        <v>#REF!</v>
      </c>
      <c r="J10" s="14" t="s">
        <v>113</v>
      </c>
      <c r="P10" s="66" t="s">
        <v>7</v>
      </c>
    </row>
    <row r="11" spans="1:16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27</v>
      </c>
      <c r="G11" s="67"/>
      <c r="H11" s="4">
        <v>10</v>
      </c>
      <c r="I11" s="66" t="e">
        <f>(MATCH(H11,#REF!,0))</f>
        <v>#REF!</v>
      </c>
      <c r="J11" s="14" t="s">
        <v>113</v>
      </c>
    </row>
    <row r="12" spans="1:16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30</v>
      </c>
      <c r="G12" s="67"/>
      <c r="H12" s="4">
        <v>11</v>
      </c>
      <c r="I12" s="66" t="e">
        <f>(MATCH(H12,#REF!,0))</f>
        <v>#REF!</v>
      </c>
      <c r="J12" s="14" t="s">
        <v>113</v>
      </c>
    </row>
    <row r="13" spans="1:16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33</v>
      </c>
      <c r="G13" s="67"/>
      <c r="H13" s="4">
        <v>12</v>
      </c>
      <c r="I13" s="66" t="e">
        <f>(MATCH(H13,#REF!,0))</f>
        <v>#REF!</v>
      </c>
      <c r="J13" s="14" t="s">
        <v>113</v>
      </c>
    </row>
    <row r="14" spans="1:16" ht="15" thickBot="1" x14ac:dyDescent="0.4">
      <c r="B14" s="145"/>
      <c r="C14" s="2" t="s">
        <v>86</v>
      </c>
      <c r="D14" s="70" t="s">
        <v>10</v>
      </c>
      <c r="E14" s="68" t="s">
        <v>10</v>
      </c>
      <c r="F14" s="71">
        <v>36</v>
      </c>
      <c r="G14" s="67"/>
      <c r="H14" s="4">
        <v>13</v>
      </c>
      <c r="I14" s="66" t="e">
        <f>(MATCH(H14,#REF!,0))</f>
        <v>#REF!</v>
      </c>
      <c r="J14" s="14" t="s">
        <v>113</v>
      </c>
      <c r="O14" s="66" t="s">
        <v>7</v>
      </c>
    </row>
    <row r="15" spans="1:16" ht="15" thickBot="1" x14ac:dyDescent="0.4">
      <c r="B15" s="145"/>
      <c r="C15" s="17" t="s">
        <v>17</v>
      </c>
      <c r="D15" s="72" t="s">
        <v>87</v>
      </c>
      <c r="E15" s="73" t="s">
        <v>17</v>
      </c>
      <c r="F15" s="21">
        <v>37</v>
      </c>
      <c r="G15" s="67"/>
      <c r="H15" s="92">
        <v>14</v>
      </c>
      <c r="I15" s="66" t="e">
        <f>(MATCH(H15,#REF!,0))</f>
        <v>#REF!</v>
      </c>
      <c r="J15" s="16" t="s">
        <v>113</v>
      </c>
    </row>
    <row r="16" spans="1:16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1</v>
      </c>
      <c r="G16" s="67"/>
      <c r="H16" s="4">
        <v>15</v>
      </c>
      <c r="I16" s="66" t="e">
        <f>(MATCH(H16,#REF!,0))</f>
        <v>#REF!</v>
      </c>
      <c r="J16" s="14" t="s">
        <v>113</v>
      </c>
    </row>
    <row r="17" spans="1:24" x14ac:dyDescent="0.35">
      <c r="B17" s="136"/>
      <c r="C17" s="2" t="s">
        <v>89</v>
      </c>
      <c r="D17" s="70" t="s">
        <v>90</v>
      </c>
      <c r="E17" s="71" t="s">
        <v>90</v>
      </c>
      <c r="F17" s="71">
        <v>4</v>
      </c>
      <c r="G17" s="67"/>
      <c r="H17" s="4">
        <v>16</v>
      </c>
      <c r="I17" s="66" t="e">
        <f>(MATCH(H17,#REF!,0))</f>
        <v>#REF!</v>
      </c>
      <c r="J17" s="14" t="s">
        <v>113</v>
      </c>
    </row>
    <row r="18" spans="1:24" x14ac:dyDescent="0.35">
      <c r="B18" s="136"/>
      <c r="C18" s="2" t="s">
        <v>44</v>
      </c>
      <c r="D18" s="70" t="s">
        <v>91</v>
      </c>
      <c r="E18" s="71" t="s">
        <v>44</v>
      </c>
      <c r="F18" s="71">
        <v>7</v>
      </c>
      <c r="G18" s="67"/>
      <c r="H18" s="4">
        <v>17</v>
      </c>
      <c r="I18" s="66" t="e">
        <f>(MATCH(H18,#REF!,0))</f>
        <v>#REF!</v>
      </c>
      <c r="J18" s="14" t="s">
        <v>113</v>
      </c>
    </row>
    <row r="19" spans="1:24" x14ac:dyDescent="0.35">
      <c r="B19" s="136"/>
      <c r="C19" s="2" t="s">
        <v>19</v>
      </c>
      <c r="D19" s="70" t="s">
        <v>31</v>
      </c>
      <c r="E19" s="68" t="s">
        <v>19</v>
      </c>
      <c r="F19" s="71">
        <v>10</v>
      </c>
      <c r="G19" s="67"/>
      <c r="H19" s="4">
        <v>18</v>
      </c>
      <c r="I19" s="66" t="e">
        <f>(MATCH(H19,#REF!,0))</f>
        <v>#REF!</v>
      </c>
      <c r="J19" s="14" t="s">
        <v>113</v>
      </c>
    </row>
    <row r="20" spans="1:24" x14ac:dyDescent="0.35">
      <c r="B20" s="136"/>
      <c r="C20" s="2" t="s">
        <v>59</v>
      </c>
      <c r="D20" s="70" t="s">
        <v>58</v>
      </c>
      <c r="E20" s="68" t="s">
        <v>59</v>
      </c>
      <c r="F20" s="71">
        <v>13</v>
      </c>
      <c r="G20" s="67"/>
      <c r="H20" s="4">
        <v>19</v>
      </c>
      <c r="I20" s="66" t="e">
        <f>(MATCH(H20,#REF!,0))</f>
        <v>#REF!</v>
      </c>
      <c r="J20" s="14" t="s">
        <v>113</v>
      </c>
    </row>
    <row r="21" spans="1:24" x14ac:dyDescent="0.35">
      <c r="B21" s="136"/>
      <c r="C21" s="2" t="s">
        <v>92</v>
      </c>
      <c r="D21" s="70" t="s">
        <v>93</v>
      </c>
      <c r="E21" s="68" t="s">
        <v>93</v>
      </c>
      <c r="F21" s="71">
        <v>16</v>
      </c>
      <c r="G21" s="67"/>
      <c r="H21" s="4">
        <v>20</v>
      </c>
      <c r="I21" s="66" t="e">
        <f>(MATCH(H21,#REF!,0))</f>
        <v>#REF!</v>
      </c>
      <c r="J21" s="14" t="s">
        <v>113</v>
      </c>
    </row>
    <row r="22" spans="1:24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19</v>
      </c>
      <c r="G22" s="67"/>
      <c r="H22" s="92">
        <v>21</v>
      </c>
      <c r="I22" s="66" t="e">
        <f>(MATCH(H22,#REF!,0))</f>
        <v>#REF!</v>
      </c>
      <c r="J22" s="16" t="s">
        <v>113</v>
      </c>
    </row>
    <row r="23" spans="1:24" ht="15" thickTop="1" x14ac:dyDescent="0.35">
      <c r="B23" s="136"/>
      <c r="C23" s="2" t="s">
        <v>94</v>
      </c>
      <c r="D23" s="70" t="s">
        <v>30</v>
      </c>
      <c r="E23" s="68" t="s">
        <v>94</v>
      </c>
      <c r="F23" s="71">
        <v>22</v>
      </c>
      <c r="G23" s="67"/>
      <c r="H23" s="4">
        <v>22</v>
      </c>
      <c r="I23" s="66" t="e">
        <f>(MATCH(H23,#REF!,0))</f>
        <v>#REF!</v>
      </c>
      <c r="J23" s="14" t="s">
        <v>113</v>
      </c>
    </row>
    <row r="24" spans="1:24" x14ac:dyDescent="0.35">
      <c r="B24" s="136"/>
      <c r="C24" s="2" t="s">
        <v>55</v>
      </c>
      <c r="D24" s="70" t="s">
        <v>42</v>
      </c>
      <c r="E24" s="68" t="s">
        <v>42</v>
      </c>
      <c r="F24" s="71">
        <v>25</v>
      </c>
      <c r="G24" s="67"/>
      <c r="H24" s="4">
        <v>23</v>
      </c>
      <c r="I24" s="66" t="e">
        <f>(MATCH(H24,#REF!,0))</f>
        <v>#REF!</v>
      </c>
      <c r="J24" s="14" t="s">
        <v>113</v>
      </c>
    </row>
    <row r="25" spans="1:24" x14ac:dyDescent="0.35">
      <c r="B25" s="136"/>
      <c r="C25" s="2" t="s">
        <v>61</v>
      </c>
      <c r="D25" s="70" t="s">
        <v>38</v>
      </c>
      <c r="E25" s="68" t="s">
        <v>61</v>
      </c>
      <c r="F25" s="71">
        <v>28</v>
      </c>
      <c r="G25" s="67"/>
      <c r="H25" s="4">
        <v>24</v>
      </c>
      <c r="I25" s="66" t="e">
        <f>(MATCH(H25,#REF!,0))</f>
        <v>#REF!</v>
      </c>
      <c r="J25" s="14" t="s">
        <v>113</v>
      </c>
      <c r="N25" s="75" t="s">
        <v>7</v>
      </c>
      <c r="O25" s="75"/>
      <c r="P25" s="75"/>
      <c r="Q25" s="75"/>
      <c r="R25" s="75"/>
      <c r="S25" s="75"/>
    </row>
    <row r="26" spans="1:24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31</v>
      </c>
      <c r="G26" s="67"/>
      <c r="H26" s="4">
        <v>25</v>
      </c>
      <c r="I26" s="66" t="e">
        <f>(MATCH(H26,#REF!,0))</f>
        <v>#REF!</v>
      </c>
      <c r="J26" s="14" t="s">
        <v>113</v>
      </c>
      <c r="N26" s="75"/>
      <c r="O26" s="75"/>
      <c r="P26" s="75"/>
      <c r="Q26" s="75"/>
      <c r="R26" s="75"/>
      <c r="S26" s="75"/>
    </row>
    <row r="27" spans="1:24" x14ac:dyDescent="0.35">
      <c r="A27" s="67"/>
      <c r="B27" s="136"/>
      <c r="C27" s="70" t="s">
        <v>96</v>
      </c>
      <c r="D27" s="70" t="s">
        <v>15</v>
      </c>
      <c r="E27" s="68" t="s">
        <v>15</v>
      </c>
      <c r="F27" s="71">
        <v>34</v>
      </c>
      <c r="G27" s="67"/>
      <c r="H27" s="4">
        <v>26</v>
      </c>
      <c r="I27" s="66" t="e">
        <f>(MATCH(H27,#REF!,0))</f>
        <v>#REF!</v>
      </c>
      <c r="J27" s="14" t="s">
        <v>113</v>
      </c>
      <c r="N27" s="75"/>
      <c r="O27" s="75"/>
      <c r="P27" s="75"/>
      <c r="Q27" s="75"/>
      <c r="R27" s="75"/>
      <c r="S27" s="75"/>
    </row>
    <row r="28" spans="1:24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40</v>
      </c>
      <c r="G28" s="67"/>
      <c r="H28" s="4">
        <v>27</v>
      </c>
      <c r="I28" s="66" t="e">
        <f>(MATCH(H28,#REF!,0))</f>
        <v>#REF!</v>
      </c>
      <c r="J28" s="14" t="s">
        <v>113</v>
      </c>
      <c r="N28" s="75"/>
      <c r="O28" s="75"/>
      <c r="P28" s="75"/>
      <c r="Q28" s="75"/>
      <c r="R28" s="75"/>
      <c r="S28" s="75"/>
    </row>
    <row r="29" spans="1:24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39</v>
      </c>
      <c r="G29" s="67"/>
      <c r="H29" s="92">
        <v>28</v>
      </c>
      <c r="I29" s="66" t="e">
        <f>(MATCH(H29,#REF!,0))</f>
        <v>#REF!</v>
      </c>
      <c r="J29" s="16" t="s">
        <v>113</v>
      </c>
      <c r="N29" s="75"/>
      <c r="O29" s="75"/>
      <c r="P29" s="75"/>
      <c r="Q29" s="75"/>
      <c r="R29" s="75"/>
      <c r="S29" s="75"/>
    </row>
    <row r="30" spans="1:24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35</v>
      </c>
      <c r="G30" s="67"/>
      <c r="H30" s="4">
        <v>29</v>
      </c>
      <c r="I30" s="66" t="e">
        <f>(MATCH(H30,#REF!,0))</f>
        <v>#REF!</v>
      </c>
      <c r="J30" s="14" t="s">
        <v>113</v>
      </c>
      <c r="N30" s="75"/>
      <c r="O30" s="75"/>
      <c r="P30" s="75"/>
      <c r="Q30" s="75"/>
      <c r="R30" s="75"/>
      <c r="S30" s="75"/>
    </row>
    <row r="31" spans="1:24" x14ac:dyDescent="0.35">
      <c r="B31" s="136"/>
      <c r="C31" s="2" t="s">
        <v>43</v>
      </c>
      <c r="D31" s="70" t="s">
        <v>98</v>
      </c>
      <c r="E31" s="68" t="s">
        <v>98</v>
      </c>
      <c r="F31" s="71">
        <v>5</v>
      </c>
      <c r="G31" s="67"/>
      <c r="H31" s="4">
        <v>30</v>
      </c>
      <c r="I31" s="66" t="e">
        <f>(MATCH(H31,#REF!,0))</f>
        <v>#REF!</v>
      </c>
      <c r="J31" s="14" t="s">
        <v>113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</row>
    <row r="32" spans="1:24" x14ac:dyDescent="0.35">
      <c r="B32" s="136"/>
      <c r="C32" s="2" t="s">
        <v>41</v>
      </c>
      <c r="D32" s="70" t="s">
        <v>13</v>
      </c>
      <c r="E32" s="68" t="s">
        <v>41</v>
      </c>
      <c r="F32" s="71">
        <v>8</v>
      </c>
      <c r="G32" s="67"/>
      <c r="H32" s="4">
        <v>31</v>
      </c>
      <c r="I32" s="66" t="e">
        <f>(MATCH(H32,#REF!,0))</f>
        <v>#REF!</v>
      </c>
      <c r="J32" s="14" t="s">
        <v>113</v>
      </c>
      <c r="N32" s="75"/>
      <c r="O32" s="75"/>
      <c r="P32" s="75" t="s">
        <v>7</v>
      </c>
      <c r="Q32" s="75"/>
      <c r="R32" s="75"/>
      <c r="S32" s="75"/>
      <c r="T32" s="75"/>
      <c r="U32" s="75"/>
      <c r="V32" s="75"/>
      <c r="W32" s="75"/>
      <c r="X32" s="75"/>
    </row>
    <row r="33" spans="2:24" x14ac:dyDescent="0.35">
      <c r="B33" s="136"/>
      <c r="C33" s="2" t="s">
        <v>39</v>
      </c>
      <c r="D33" s="70" t="s">
        <v>37</v>
      </c>
      <c r="E33" s="68" t="s">
        <v>37</v>
      </c>
      <c r="F33" s="71">
        <v>11</v>
      </c>
      <c r="G33" s="67"/>
      <c r="H33" s="4">
        <v>32</v>
      </c>
      <c r="I33" s="66" t="e">
        <f>(MATCH(H33,#REF!,0))</f>
        <v>#REF!</v>
      </c>
      <c r="J33" s="14" t="s">
        <v>113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</row>
    <row r="34" spans="2:24" x14ac:dyDescent="0.35">
      <c r="B34" s="136"/>
      <c r="C34" s="2" t="s">
        <v>50</v>
      </c>
      <c r="D34" s="70" t="s">
        <v>29</v>
      </c>
      <c r="E34" s="68" t="s">
        <v>50</v>
      </c>
      <c r="F34" s="71">
        <v>14</v>
      </c>
      <c r="G34" s="67"/>
      <c r="H34" s="4">
        <v>33</v>
      </c>
      <c r="I34" s="66" t="e">
        <f>(MATCH(H34,#REF!,0))</f>
        <v>#REF!</v>
      </c>
      <c r="J34" s="14" t="s">
        <v>113</v>
      </c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</row>
    <row r="35" spans="2:24" x14ac:dyDescent="0.35">
      <c r="B35" s="136"/>
      <c r="C35" s="2" t="s">
        <v>46</v>
      </c>
      <c r="D35" s="70" t="s">
        <v>48</v>
      </c>
      <c r="E35" s="68" t="s">
        <v>46</v>
      </c>
      <c r="F35" s="71">
        <v>17</v>
      </c>
      <c r="G35" s="67"/>
      <c r="H35" s="4">
        <v>34</v>
      </c>
      <c r="I35" s="66" t="e">
        <f>(MATCH(H35,#REF!,0))</f>
        <v>#REF!</v>
      </c>
      <c r="J35" s="14" t="s">
        <v>113</v>
      </c>
      <c r="N35" s="75"/>
      <c r="O35" s="75" t="s">
        <v>7</v>
      </c>
      <c r="P35" s="75"/>
      <c r="Q35" s="75"/>
      <c r="R35" s="75"/>
      <c r="S35" s="75"/>
      <c r="T35" s="75"/>
      <c r="U35" s="75"/>
      <c r="V35" s="75"/>
      <c r="W35" s="75"/>
      <c r="X35" s="75"/>
    </row>
    <row r="36" spans="2:24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20</v>
      </c>
      <c r="G36" s="67"/>
      <c r="H36" s="92">
        <v>35</v>
      </c>
      <c r="I36" s="66" t="e">
        <f>(MATCH(H36,#REF!,0))</f>
        <v>#REF!</v>
      </c>
      <c r="J36" s="16" t="s">
        <v>113</v>
      </c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</row>
    <row r="37" spans="2:24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23</v>
      </c>
      <c r="G37" s="67"/>
      <c r="H37" s="4">
        <v>36</v>
      </c>
      <c r="I37" s="66" t="e">
        <f>(MATCH(H37,#REF!,0))</f>
        <v>#REF!</v>
      </c>
      <c r="J37" s="14" t="s">
        <v>113</v>
      </c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</row>
    <row r="38" spans="2:24" x14ac:dyDescent="0.35">
      <c r="B38" s="136"/>
      <c r="C38" s="2" t="s">
        <v>56</v>
      </c>
      <c r="D38" s="70" t="s">
        <v>49</v>
      </c>
      <c r="E38" s="68" t="s">
        <v>49</v>
      </c>
      <c r="F38" s="4">
        <v>26</v>
      </c>
      <c r="G38" s="67"/>
      <c r="H38" s="4">
        <v>37</v>
      </c>
      <c r="I38" s="66" t="e">
        <f>(MATCH(H38,#REF!,0))</f>
        <v>#REF!</v>
      </c>
      <c r="J38" s="14" t="s">
        <v>113</v>
      </c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</row>
    <row r="39" spans="2:24" x14ac:dyDescent="0.35">
      <c r="B39" s="136"/>
      <c r="C39" s="2" t="s">
        <v>57</v>
      </c>
      <c r="D39" s="70" t="s">
        <v>52</v>
      </c>
      <c r="E39" s="68" t="s">
        <v>52</v>
      </c>
      <c r="F39" s="71">
        <v>29</v>
      </c>
      <c r="G39" s="67"/>
      <c r="H39" s="4">
        <v>38</v>
      </c>
      <c r="I39" s="66" t="e">
        <f>(MATCH(H39,#REF!,0))</f>
        <v>#REF!</v>
      </c>
      <c r="J39" s="14" t="s">
        <v>113</v>
      </c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</row>
    <row r="40" spans="2:24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32</v>
      </c>
      <c r="G40" s="67"/>
      <c r="H40" s="4">
        <v>39</v>
      </c>
      <c r="I40" s="66" t="e">
        <f>(MATCH(H40,#REF!,0))</f>
        <v>#REF!</v>
      </c>
      <c r="J40" s="14" t="s">
        <v>113</v>
      </c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</row>
    <row r="41" spans="2:24" ht="15" thickBot="1" x14ac:dyDescent="0.4">
      <c r="C41" s="103" t="s">
        <v>115</v>
      </c>
      <c r="D41" s="104" t="s">
        <v>116</v>
      </c>
      <c r="E41" s="105" t="s">
        <v>69</v>
      </c>
      <c r="F41" s="106">
        <v>38</v>
      </c>
      <c r="G41" s="67"/>
      <c r="H41" s="92">
        <v>40</v>
      </c>
      <c r="I41" s="66" t="e">
        <f>(MATCH(H41,#REF!,0))</f>
        <v>#REF!</v>
      </c>
      <c r="J41" s="16" t="s">
        <v>113</v>
      </c>
    </row>
    <row r="42" spans="2:24" x14ac:dyDescent="0.35">
      <c r="C42" s="67"/>
      <c r="D42" s="67"/>
      <c r="E42" s="67"/>
      <c r="F42" s="67"/>
    </row>
    <row r="43" spans="2:24" x14ac:dyDescent="0.35">
      <c r="C43" s="67"/>
      <c r="D43" s="67"/>
      <c r="E43" s="67"/>
      <c r="F43" s="67"/>
    </row>
    <row r="44" spans="2:24" x14ac:dyDescent="0.35">
      <c r="C44" s="67"/>
      <c r="D44" s="67"/>
      <c r="E44" s="67"/>
      <c r="F44" s="67"/>
    </row>
    <row r="45" spans="2:24" x14ac:dyDescent="0.35">
      <c r="C45" s="67"/>
      <c r="D45" s="67"/>
      <c r="E45" s="67"/>
      <c r="F45" s="67"/>
    </row>
    <row r="46" spans="2:24" x14ac:dyDescent="0.35">
      <c r="C46" s="67"/>
      <c r="D46" s="67"/>
      <c r="E46" s="67"/>
      <c r="F46" s="67"/>
    </row>
  </sheetData>
  <mergeCells count="6">
    <mergeCell ref="B30:B40"/>
    <mergeCell ref="H1:J1"/>
    <mergeCell ref="B2:B15"/>
    <mergeCell ref="L3:M4"/>
    <mergeCell ref="N3:O4"/>
    <mergeCell ref="B16:B29"/>
  </mergeCells>
  <conditionalFormatting sqref="F2:F41">
    <cfRule type="duplicateValues" dxfId="119" priority="7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1C3C9-35C1-4A08-9F4E-C2E31D401E76}">
  <dimension ref="A1:Y46"/>
  <sheetViews>
    <sheetView zoomScale="53" zoomScaleNormal="53" workbookViewId="0">
      <selection activeCell="F30" sqref="F30:F40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17968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7265625" style="66" customWidth="1"/>
    <col min="14" max="14" width="8.81640625" style="66" customWidth="1"/>
    <col min="15" max="15" width="11.453125" style="66" customWidth="1"/>
    <col min="16" max="16" width="12.453125" style="66" customWidth="1"/>
    <col min="17" max="17" width="9.7265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80</v>
      </c>
      <c r="F2" s="8">
        <v>1</v>
      </c>
      <c r="I2" s="69">
        <v>1</v>
      </c>
      <c r="J2" s="66">
        <f t="shared" ref="J2:J41" si="0">(MATCH(I2,$F$2:$F$41,0))</f>
        <v>1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11</v>
      </c>
      <c r="F3" s="68">
        <v>29</v>
      </c>
      <c r="I3" s="69">
        <v>2</v>
      </c>
      <c r="J3" s="66">
        <f t="shared" si="0"/>
        <v>4</v>
      </c>
      <c r="K3" s="10" t="str">
        <f t="shared" si="1"/>
        <v>X</v>
      </c>
      <c r="M3" s="139" t="s">
        <v>6</v>
      </c>
      <c r="N3" s="140"/>
      <c r="O3" s="140" t="s">
        <v>103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47</v>
      </c>
      <c r="F4" s="68">
        <v>5</v>
      </c>
      <c r="I4" s="69">
        <v>3</v>
      </c>
      <c r="J4" s="66">
        <f t="shared" si="0"/>
        <v>7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83</v>
      </c>
      <c r="F5" s="71">
        <v>2</v>
      </c>
      <c r="I5" s="69">
        <v>4</v>
      </c>
      <c r="J5" s="66">
        <f t="shared" si="0"/>
        <v>6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31</v>
      </c>
      <c r="H6" s="67"/>
      <c r="I6" s="4">
        <v>5</v>
      </c>
      <c r="J6" s="67">
        <f t="shared" si="0"/>
        <v>3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32</v>
      </c>
      <c r="F7" s="4">
        <v>4</v>
      </c>
      <c r="H7" s="67"/>
      <c r="I7" s="4">
        <v>6</v>
      </c>
      <c r="J7" s="67">
        <f t="shared" si="0"/>
        <v>9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3</v>
      </c>
      <c r="H8" s="67"/>
      <c r="I8" s="91">
        <v>7</v>
      </c>
      <c r="J8" s="5">
        <f t="shared" si="0"/>
        <v>16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22</v>
      </c>
      <c r="F9" s="71">
        <v>8</v>
      </c>
      <c r="H9" s="67"/>
      <c r="I9" s="4">
        <v>8</v>
      </c>
      <c r="J9" s="67">
        <f t="shared" si="0"/>
        <v>8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18</v>
      </c>
      <c r="F10" s="71">
        <v>6</v>
      </c>
      <c r="H10" s="67"/>
      <c r="I10" s="4">
        <v>9</v>
      </c>
      <c r="J10" s="67">
        <f t="shared" si="0"/>
        <v>12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18</v>
      </c>
      <c r="H11" s="67"/>
      <c r="I11" s="4">
        <v>10</v>
      </c>
      <c r="J11" s="67">
        <f t="shared" si="0"/>
        <v>19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45</v>
      </c>
      <c r="F12" s="71">
        <v>21</v>
      </c>
      <c r="H12" s="67"/>
      <c r="I12" s="4">
        <v>11</v>
      </c>
      <c r="J12" s="67">
        <f t="shared" si="0"/>
        <v>29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9</v>
      </c>
      <c r="H13" s="67"/>
      <c r="I13" s="4">
        <v>12</v>
      </c>
      <c r="J13" s="67">
        <f t="shared" si="0"/>
        <v>36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86</v>
      </c>
      <c r="F14" s="71">
        <v>15</v>
      </c>
      <c r="H14" s="67"/>
      <c r="I14" s="4">
        <v>13</v>
      </c>
      <c r="J14" s="67">
        <f t="shared" si="0"/>
        <v>26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17</v>
      </c>
      <c r="F15" s="21">
        <v>16</v>
      </c>
      <c r="H15" s="67"/>
      <c r="I15" s="91">
        <v>14</v>
      </c>
      <c r="J15" s="5">
        <f t="shared" si="0"/>
        <v>22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17</v>
      </c>
      <c r="H16" s="67"/>
      <c r="I16" s="4">
        <v>15</v>
      </c>
      <c r="J16" s="67">
        <f t="shared" si="0"/>
        <v>13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89</v>
      </c>
      <c r="F17" s="71">
        <v>7</v>
      </c>
      <c r="H17" s="67"/>
      <c r="I17" s="4">
        <v>16</v>
      </c>
      <c r="J17" s="67">
        <f t="shared" si="0"/>
        <v>14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91</v>
      </c>
      <c r="F18" s="71">
        <v>20</v>
      </c>
      <c r="H18" s="67"/>
      <c r="I18" s="4">
        <v>17</v>
      </c>
      <c r="J18" s="67">
        <f t="shared" si="0"/>
        <v>15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19</v>
      </c>
      <c r="F19" s="71">
        <v>22</v>
      </c>
      <c r="H19" s="67"/>
      <c r="I19" s="4">
        <v>18</v>
      </c>
      <c r="J19" s="67">
        <f t="shared" si="0"/>
        <v>10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59</v>
      </c>
      <c r="F20" s="71">
        <v>10</v>
      </c>
      <c r="H20" s="67"/>
      <c r="I20" s="4">
        <v>19</v>
      </c>
      <c r="J20" s="67">
        <f t="shared" si="0"/>
        <v>20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92</v>
      </c>
      <c r="F21" s="71">
        <v>19</v>
      </c>
      <c r="H21" s="67"/>
      <c r="I21" s="4">
        <v>20</v>
      </c>
      <c r="J21" s="67">
        <f t="shared" si="0"/>
        <v>17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35</v>
      </c>
      <c r="F22" s="71">
        <v>23</v>
      </c>
      <c r="H22" s="67"/>
      <c r="I22" s="91">
        <v>21</v>
      </c>
      <c r="J22" s="5">
        <f t="shared" si="0"/>
        <v>11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94</v>
      </c>
      <c r="F23" s="71">
        <v>14</v>
      </c>
      <c r="H23" s="67"/>
      <c r="I23" s="4">
        <v>22</v>
      </c>
      <c r="J23" s="67">
        <f t="shared" si="0"/>
        <v>18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55</v>
      </c>
      <c r="F24" s="71">
        <v>24</v>
      </c>
      <c r="H24" s="67"/>
      <c r="I24" s="4">
        <v>23</v>
      </c>
      <c r="J24" s="67">
        <f t="shared" si="0"/>
        <v>21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32</v>
      </c>
      <c r="H25" s="67"/>
      <c r="I25" s="4">
        <v>24</v>
      </c>
      <c r="J25" s="67">
        <f t="shared" si="0"/>
        <v>23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30</v>
      </c>
      <c r="H26" s="67"/>
      <c r="I26" s="4">
        <v>25</v>
      </c>
      <c r="J26" s="67">
        <f t="shared" si="0"/>
        <v>34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15</v>
      </c>
      <c r="F27" s="71">
        <v>13</v>
      </c>
      <c r="H27" s="67"/>
      <c r="I27" s="4">
        <v>26</v>
      </c>
      <c r="J27" s="67">
        <f t="shared" si="0"/>
        <v>37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37</v>
      </c>
      <c r="H28" s="67"/>
      <c r="I28" s="4">
        <v>27</v>
      </c>
      <c r="J28" s="67">
        <f t="shared" si="0"/>
        <v>38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39</v>
      </c>
      <c r="H29" s="67"/>
      <c r="I29" s="91">
        <v>28</v>
      </c>
      <c r="J29" s="5">
        <f t="shared" si="0"/>
        <v>31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40</v>
      </c>
      <c r="F30" s="71">
        <v>11</v>
      </c>
      <c r="H30" s="67"/>
      <c r="I30" s="4">
        <v>29</v>
      </c>
      <c r="J30" s="67">
        <f t="shared" si="0"/>
        <v>2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33</v>
      </c>
      <c r="H31" s="67"/>
      <c r="I31" s="4">
        <v>30</v>
      </c>
      <c r="J31" s="67">
        <f t="shared" si="0"/>
        <v>25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28</v>
      </c>
      <c r="H32" s="67"/>
      <c r="I32" s="4">
        <v>31</v>
      </c>
      <c r="J32" s="67">
        <f t="shared" si="0"/>
        <v>5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40</v>
      </c>
      <c r="H33" s="67"/>
      <c r="I33" s="4">
        <v>32</v>
      </c>
      <c r="J33" s="67">
        <f t="shared" si="0"/>
        <v>24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36</v>
      </c>
      <c r="H34" s="67"/>
      <c r="I34" s="4">
        <v>33</v>
      </c>
      <c r="J34" s="67">
        <f t="shared" si="0"/>
        <v>30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25</v>
      </c>
      <c r="H35" s="67"/>
      <c r="I35" s="4">
        <v>34</v>
      </c>
      <c r="J35" s="67">
        <f t="shared" si="0"/>
        <v>40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38</v>
      </c>
      <c r="H36" s="67"/>
      <c r="I36" s="91">
        <v>35</v>
      </c>
      <c r="J36" s="5">
        <f t="shared" si="0"/>
        <v>39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12</v>
      </c>
      <c r="H37" s="67"/>
      <c r="I37" s="4">
        <v>36</v>
      </c>
      <c r="J37" s="67">
        <f t="shared" si="0"/>
        <v>33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49</v>
      </c>
      <c r="F38" s="4">
        <v>26</v>
      </c>
      <c r="H38" s="67"/>
      <c r="I38" s="4">
        <v>37</v>
      </c>
      <c r="J38" s="67">
        <f t="shared" si="0"/>
        <v>27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27</v>
      </c>
      <c r="H39" s="67"/>
      <c r="I39" s="4">
        <v>38</v>
      </c>
      <c r="J39" s="67">
        <f t="shared" si="0"/>
        <v>35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35</v>
      </c>
      <c r="H40" s="67"/>
      <c r="I40" s="4">
        <v>39</v>
      </c>
      <c r="J40" s="67">
        <f t="shared" si="0"/>
        <v>28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34</v>
      </c>
      <c r="H41" s="67"/>
      <c r="I41" s="91">
        <v>40</v>
      </c>
      <c r="J41" s="5">
        <f t="shared" si="0"/>
        <v>32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113" priority="1"/>
  </conditionalFormatting>
  <dataValidations count="3">
    <dataValidation type="list" allowBlank="1" showInputMessage="1" showErrorMessage="1" sqref="E3:E41" xr:uid="{00000000-0002-0000-02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2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2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BBA6-8606-4FE5-98D2-3A58E9BE6EAD}">
  <dimension ref="A1:Y46"/>
  <sheetViews>
    <sheetView zoomScale="49" zoomScaleNormal="49" workbookViewId="0">
      <selection activeCell="F41" sqref="F41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17968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7265625" style="66" customWidth="1"/>
    <col min="14" max="14" width="8.81640625" style="66" customWidth="1"/>
    <col min="15" max="15" width="11.453125" style="66" customWidth="1"/>
    <col min="16" max="16" width="12.453125" style="66" customWidth="1"/>
    <col min="17" max="17" width="9.7265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32</v>
      </c>
      <c r="I2" s="69">
        <v>1</v>
      </c>
      <c r="J2" s="66">
        <f t="shared" ref="J2:J41" si="0">(MATCH(I2,$F$2:$F$41,0))</f>
        <v>35</v>
      </c>
      <c r="K2" s="10" t="str">
        <f t="shared" ref="K2:K41" si="1">IFERROR(IF(J2&gt;=0,"X",""),"Unused")</f>
        <v>X</v>
      </c>
      <c r="N2" s="11"/>
      <c r="O2" s="11"/>
    </row>
    <row r="3" spans="2:17" ht="15.75" customHeight="1" thickBot="1" x14ac:dyDescent="0.4">
      <c r="B3" s="145"/>
      <c r="C3" s="67" t="s">
        <v>51</v>
      </c>
      <c r="D3" s="70" t="s">
        <v>11</v>
      </c>
      <c r="E3" s="68" t="s">
        <v>51</v>
      </c>
      <c r="F3" s="68">
        <v>17</v>
      </c>
      <c r="I3" s="69">
        <v>2</v>
      </c>
      <c r="J3" s="66">
        <f t="shared" si="0"/>
        <v>26</v>
      </c>
      <c r="K3" s="10" t="str">
        <f t="shared" si="1"/>
        <v>X</v>
      </c>
      <c r="M3" s="139" t="s">
        <v>6</v>
      </c>
      <c r="N3" s="140"/>
      <c r="O3" s="140" t="s">
        <v>105</v>
      </c>
      <c r="P3" s="143"/>
    </row>
    <row r="4" spans="2:17" ht="15.75" customHeight="1" thickBot="1" x14ac:dyDescent="0.4">
      <c r="B4" s="145"/>
      <c r="C4" s="67" t="s">
        <v>47</v>
      </c>
      <c r="D4" s="70" t="s">
        <v>27</v>
      </c>
      <c r="E4" s="71" t="s">
        <v>27</v>
      </c>
      <c r="F4" s="68">
        <v>33</v>
      </c>
      <c r="I4" s="69">
        <v>3</v>
      </c>
      <c r="J4" s="66">
        <f t="shared" si="0"/>
        <v>32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82</v>
      </c>
      <c r="F5" s="71">
        <v>5</v>
      </c>
      <c r="I5" s="69">
        <v>4</v>
      </c>
      <c r="J5" s="66">
        <f t="shared" si="0"/>
        <v>7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22</v>
      </c>
      <c r="H6" s="67"/>
      <c r="I6" s="4">
        <v>5</v>
      </c>
      <c r="J6" s="67">
        <f t="shared" si="0"/>
        <v>4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23</v>
      </c>
      <c r="H7" s="67"/>
      <c r="I7" s="4">
        <v>6</v>
      </c>
      <c r="J7" s="67">
        <f t="shared" si="0"/>
        <v>14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4</v>
      </c>
      <c r="H8" s="67"/>
      <c r="I8" s="92">
        <v>7</v>
      </c>
      <c r="J8" s="5">
        <f t="shared" si="0"/>
        <v>20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14</v>
      </c>
      <c r="F9" s="71">
        <v>31</v>
      </c>
      <c r="H9" s="67"/>
      <c r="I9" s="4">
        <v>8</v>
      </c>
      <c r="J9" s="67">
        <f t="shared" si="0"/>
        <v>40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10</v>
      </c>
      <c r="H10" s="67"/>
      <c r="I10" s="4">
        <v>9</v>
      </c>
      <c r="J10" s="67">
        <f t="shared" si="0"/>
        <v>18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16</v>
      </c>
      <c r="H11" s="67"/>
      <c r="I11" s="4">
        <v>10</v>
      </c>
      <c r="J11" s="67">
        <f t="shared" si="0"/>
        <v>9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12</v>
      </c>
      <c r="H12" s="67"/>
      <c r="I12" s="4">
        <v>11</v>
      </c>
      <c r="J12" s="67">
        <f t="shared" si="0"/>
        <v>15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28</v>
      </c>
      <c r="F13" s="71">
        <v>34</v>
      </c>
      <c r="H13" s="67"/>
      <c r="I13" s="4">
        <v>12</v>
      </c>
      <c r="J13" s="67">
        <f t="shared" si="0"/>
        <v>11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86</v>
      </c>
      <c r="F14" s="71">
        <v>18</v>
      </c>
      <c r="H14" s="67"/>
      <c r="I14" s="4">
        <v>13</v>
      </c>
      <c r="J14" s="67">
        <f t="shared" si="0"/>
        <v>24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6</v>
      </c>
      <c r="H15" s="67"/>
      <c r="I15" s="92">
        <v>14</v>
      </c>
      <c r="J15" s="5">
        <f t="shared" si="0"/>
        <v>30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11</v>
      </c>
      <c r="H16" s="67"/>
      <c r="I16" s="4">
        <v>15</v>
      </c>
      <c r="J16" s="67">
        <f t="shared" si="0"/>
        <v>17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30</v>
      </c>
      <c r="H17" s="67"/>
      <c r="I17" s="4">
        <v>16</v>
      </c>
      <c r="J17" s="67">
        <f t="shared" si="0"/>
        <v>10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15</v>
      </c>
      <c r="H18" s="67"/>
      <c r="I18" s="4">
        <v>17</v>
      </c>
      <c r="J18" s="67">
        <f t="shared" si="0"/>
        <v>2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31</v>
      </c>
      <c r="F19" s="71">
        <v>9</v>
      </c>
      <c r="H19" s="67"/>
      <c r="I19" s="4">
        <v>18</v>
      </c>
      <c r="J19" s="67">
        <f t="shared" si="0"/>
        <v>13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59</v>
      </c>
      <c r="F20" s="71">
        <v>29</v>
      </c>
      <c r="H20" s="67"/>
      <c r="I20" s="4">
        <v>19</v>
      </c>
      <c r="J20" s="67">
        <f t="shared" si="0"/>
        <v>33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92</v>
      </c>
      <c r="F21" s="71">
        <v>7</v>
      </c>
      <c r="H21" s="67"/>
      <c r="I21" s="4">
        <v>20</v>
      </c>
      <c r="J21" s="67">
        <f t="shared" si="0"/>
        <v>25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28</v>
      </c>
      <c r="H22" s="67"/>
      <c r="I22" s="92">
        <v>21</v>
      </c>
      <c r="J22" s="5">
        <f t="shared" si="0"/>
        <v>27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37</v>
      </c>
      <c r="H23" s="67"/>
      <c r="I23" s="4">
        <v>22</v>
      </c>
      <c r="J23" s="67">
        <f t="shared" si="0"/>
        <v>5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38</v>
      </c>
      <c r="H24" s="67"/>
      <c r="I24" s="4">
        <v>23</v>
      </c>
      <c r="J24" s="67">
        <f t="shared" si="0"/>
        <v>6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38</v>
      </c>
      <c r="F25" s="71">
        <v>13</v>
      </c>
      <c r="H25" s="67"/>
      <c r="I25" s="4">
        <v>24</v>
      </c>
      <c r="J25" s="67">
        <f t="shared" si="0"/>
        <v>34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20</v>
      </c>
      <c r="H26" s="67"/>
      <c r="I26" s="4">
        <v>25</v>
      </c>
      <c r="J26" s="67">
        <f t="shared" si="0"/>
        <v>37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96</v>
      </c>
      <c r="F27" s="71">
        <v>2</v>
      </c>
      <c r="H27" s="67"/>
      <c r="I27" s="4">
        <v>26</v>
      </c>
      <c r="J27" s="67">
        <f t="shared" si="0"/>
        <v>31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21</v>
      </c>
      <c r="H28" s="67"/>
      <c r="I28" s="4">
        <v>27</v>
      </c>
      <c r="J28" s="67">
        <f t="shared" si="0"/>
        <v>29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39</v>
      </c>
      <c r="H29" s="67"/>
      <c r="I29" s="92">
        <v>28</v>
      </c>
      <c r="J29" s="5">
        <f t="shared" si="0"/>
        <v>21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27</v>
      </c>
      <c r="H30" s="67"/>
      <c r="I30" s="4">
        <v>29</v>
      </c>
      <c r="J30" s="67">
        <f t="shared" si="0"/>
        <v>19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14</v>
      </c>
      <c r="H31" s="67"/>
      <c r="I31" s="4">
        <v>30</v>
      </c>
      <c r="J31" s="67">
        <f t="shared" si="0"/>
        <v>16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26</v>
      </c>
      <c r="H32" s="67"/>
      <c r="I32" s="4">
        <v>31</v>
      </c>
      <c r="J32" s="67">
        <f t="shared" si="0"/>
        <v>8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39</v>
      </c>
      <c r="F33" s="71">
        <v>3</v>
      </c>
      <c r="H33" s="67"/>
      <c r="I33" s="4">
        <v>32</v>
      </c>
      <c r="J33" s="67">
        <f t="shared" si="0"/>
        <v>1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50</v>
      </c>
      <c r="F34" s="71">
        <v>19</v>
      </c>
      <c r="H34" s="67"/>
      <c r="I34" s="4">
        <v>33</v>
      </c>
      <c r="J34" s="67">
        <f t="shared" si="0"/>
        <v>3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24</v>
      </c>
      <c r="H35" s="67"/>
      <c r="I35" s="4">
        <v>34</v>
      </c>
      <c r="J35" s="67">
        <f t="shared" si="0"/>
        <v>12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1</v>
      </c>
      <c r="H36" s="67"/>
      <c r="I36" s="92">
        <v>35</v>
      </c>
      <c r="J36" s="5">
        <f t="shared" si="0"/>
        <v>36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35</v>
      </c>
      <c r="H37" s="67"/>
      <c r="I37" s="4">
        <v>36</v>
      </c>
      <c r="J37" s="67">
        <f t="shared" si="0"/>
        <v>39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49</v>
      </c>
      <c r="F38" s="4">
        <v>25</v>
      </c>
      <c r="H38" s="67"/>
      <c r="I38" s="4">
        <v>37</v>
      </c>
      <c r="J38" s="67">
        <f t="shared" si="0"/>
        <v>22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40</v>
      </c>
      <c r="H39" s="67"/>
      <c r="I39" s="4">
        <v>38</v>
      </c>
      <c r="J39" s="67">
        <f t="shared" si="0"/>
        <v>23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36</v>
      </c>
      <c r="H40" s="67"/>
      <c r="I40" s="4">
        <v>39</v>
      </c>
      <c r="J40" s="67">
        <f t="shared" si="0"/>
        <v>28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68</v>
      </c>
      <c r="F41" s="24">
        <v>8</v>
      </c>
      <c r="H41" s="67"/>
      <c r="I41" s="92">
        <v>40</v>
      </c>
      <c r="J41" s="5">
        <f t="shared" si="0"/>
        <v>38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107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8A3AC-AC89-4925-8C23-3EF0E39FC860}">
  <dimension ref="A1:Y46"/>
  <sheetViews>
    <sheetView zoomScale="50" zoomScaleNormal="50" workbookViewId="0">
      <selection activeCell="F30" sqref="F30:F40"/>
    </sheetView>
  </sheetViews>
  <sheetFormatPr defaultColWidth="8.81640625" defaultRowHeight="14.5" x14ac:dyDescent="0.35"/>
  <cols>
    <col min="1" max="1" width="5.36328125" style="66" customWidth="1"/>
    <col min="2" max="2" width="7.6328125" style="66" customWidth="1"/>
    <col min="3" max="5" width="23.1796875" style="66" customWidth="1"/>
    <col min="6" max="6" width="14.36328125" style="66" customWidth="1"/>
    <col min="7" max="8" width="8.81640625" style="66"/>
    <col min="9" max="9" width="16.1796875" style="66" customWidth="1"/>
    <col min="10" max="10" width="6.453125" style="66" hidden="1" customWidth="1"/>
    <col min="11" max="11" width="8.6328125" style="66" customWidth="1"/>
    <col min="12" max="12" width="9.1796875" style="66" customWidth="1"/>
    <col min="13" max="13" width="9.6328125" style="66" customWidth="1"/>
    <col min="14" max="14" width="8.81640625" style="66" customWidth="1"/>
    <col min="15" max="15" width="11.453125" style="66" customWidth="1"/>
    <col min="16" max="16" width="12.453125" style="66" customWidth="1"/>
    <col min="17" max="17" width="9.6328125" style="66" customWidth="1"/>
    <col min="18" max="16384" width="8.81640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11</v>
      </c>
      <c r="I2" s="69">
        <v>1</v>
      </c>
      <c r="J2" s="66">
        <f t="shared" ref="J2:J41" si="0">(MATCH(I2,$F$2:$F$41,0))</f>
        <v>17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51</v>
      </c>
      <c r="F3" s="68">
        <v>40</v>
      </c>
      <c r="I3" s="69">
        <v>2</v>
      </c>
      <c r="J3" s="66">
        <f t="shared" si="0"/>
        <v>40</v>
      </c>
      <c r="K3" s="10" t="str">
        <f t="shared" si="1"/>
        <v>X</v>
      </c>
      <c r="M3" s="139" t="s">
        <v>6</v>
      </c>
      <c r="N3" s="140"/>
      <c r="O3" s="140" t="s">
        <v>107</v>
      </c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27</v>
      </c>
      <c r="F4" s="68">
        <v>21</v>
      </c>
      <c r="I4" s="69">
        <v>3</v>
      </c>
      <c r="J4" s="66">
        <f t="shared" si="0"/>
        <v>26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82</v>
      </c>
      <c r="F5" s="71">
        <v>5</v>
      </c>
      <c r="I5" s="69">
        <v>4</v>
      </c>
      <c r="J5" s="66">
        <f t="shared" si="0"/>
        <v>14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29</v>
      </c>
      <c r="H6" s="67"/>
      <c r="I6" s="4">
        <v>5</v>
      </c>
      <c r="J6" s="67">
        <f t="shared" si="0"/>
        <v>4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21</v>
      </c>
      <c r="F7" s="4">
        <v>6</v>
      </c>
      <c r="H7" s="67"/>
      <c r="I7" s="4">
        <v>6</v>
      </c>
      <c r="J7" s="67">
        <f t="shared" si="0"/>
        <v>6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10</v>
      </c>
      <c r="H8" s="67"/>
      <c r="I8" s="92">
        <v>7</v>
      </c>
      <c r="J8" s="5">
        <f t="shared" si="0"/>
        <v>15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22</v>
      </c>
      <c r="F9" s="71">
        <v>8</v>
      </c>
      <c r="H9" s="67"/>
      <c r="I9" s="4">
        <v>8</v>
      </c>
      <c r="J9" s="67">
        <f t="shared" si="0"/>
        <v>8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25</v>
      </c>
      <c r="H10" s="67"/>
      <c r="I10" s="4">
        <v>9</v>
      </c>
      <c r="J10" s="67">
        <f t="shared" si="0"/>
        <v>22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36</v>
      </c>
      <c r="H11" s="67"/>
      <c r="I11" s="4">
        <v>10</v>
      </c>
      <c r="J11" s="67">
        <f t="shared" si="0"/>
        <v>7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22</v>
      </c>
      <c r="H12" s="67"/>
      <c r="I12" s="4">
        <v>11</v>
      </c>
      <c r="J12" s="67">
        <f t="shared" si="0"/>
        <v>1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14</v>
      </c>
      <c r="H13" s="67"/>
      <c r="I13" s="4">
        <v>12</v>
      </c>
      <c r="J13" s="67">
        <f t="shared" si="0"/>
        <v>13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86</v>
      </c>
      <c r="F14" s="71">
        <v>12</v>
      </c>
      <c r="H14" s="67"/>
      <c r="I14" s="4">
        <v>13</v>
      </c>
      <c r="J14" s="67">
        <f t="shared" si="0"/>
        <v>37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4</v>
      </c>
      <c r="H15" s="67"/>
      <c r="I15" s="92">
        <v>14</v>
      </c>
      <c r="J15" s="5">
        <f t="shared" si="0"/>
        <v>12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7</v>
      </c>
      <c r="H16" s="67"/>
      <c r="I16" s="4">
        <v>15</v>
      </c>
      <c r="J16" s="67">
        <f t="shared" si="0"/>
        <v>18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90</v>
      </c>
      <c r="F17" s="71">
        <v>20</v>
      </c>
      <c r="H17" s="67"/>
      <c r="I17" s="4">
        <v>16</v>
      </c>
      <c r="J17" s="67">
        <f t="shared" si="0"/>
        <v>19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1</v>
      </c>
      <c r="H18" s="67"/>
      <c r="I18" s="4">
        <v>17</v>
      </c>
      <c r="J18" s="67">
        <f t="shared" si="0"/>
        <v>20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19</v>
      </c>
      <c r="F19" s="71">
        <v>15</v>
      </c>
      <c r="H19" s="67"/>
      <c r="I19" s="4">
        <v>18</v>
      </c>
      <c r="J19" s="67">
        <f t="shared" si="0"/>
        <v>21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58</v>
      </c>
      <c r="F20" s="71">
        <v>16</v>
      </c>
      <c r="H20" s="67"/>
      <c r="I20" s="4">
        <v>19</v>
      </c>
      <c r="J20" s="67">
        <f t="shared" si="0"/>
        <v>24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17</v>
      </c>
      <c r="H21" s="67"/>
      <c r="I21" s="4">
        <v>20</v>
      </c>
      <c r="J21" s="67">
        <f t="shared" si="0"/>
        <v>16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62</v>
      </c>
      <c r="F22" s="71">
        <v>18</v>
      </c>
      <c r="H22" s="67"/>
      <c r="I22" s="92">
        <v>21</v>
      </c>
      <c r="J22" s="5">
        <f t="shared" si="0"/>
        <v>3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94</v>
      </c>
      <c r="F23" s="71">
        <v>9</v>
      </c>
      <c r="H23" s="67"/>
      <c r="I23" s="4">
        <v>22</v>
      </c>
      <c r="J23" s="67">
        <f t="shared" si="0"/>
        <v>11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24</v>
      </c>
      <c r="H24" s="67"/>
      <c r="I24" s="4">
        <v>23</v>
      </c>
      <c r="J24" s="67">
        <f t="shared" si="0"/>
        <v>29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19</v>
      </c>
      <c r="H25" s="67"/>
      <c r="I25" s="4">
        <v>24</v>
      </c>
      <c r="J25" s="67">
        <f t="shared" si="0"/>
        <v>23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32</v>
      </c>
      <c r="H26" s="67"/>
      <c r="I26" s="4">
        <v>25</v>
      </c>
      <c r="J26" s="67">
        <f t="shared" si="0"/>
        <v>9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15</v>
      </c>
      <c r="F27" s="71">
        <v>3</v>
      </c>
      <c r="H27" s="67"/>
      <c r="I27" s="4">
        <v>26</v>
      </c>
      <c r="J27" s="67">
        <f t="shared" si="0"/>
        <v>32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37</v>
      </c>
      <c r="H28" s="67"/>
      <c r="I28" s="4">
        <v>27</v>
      </c>
      <c r="J28" s="67">
        <f t="shared" si="0"/>
        <v>30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69</v>
      </c>
      <c r="F29" s="74">
        <v>39</v>
      </c>
      <c r="H29" s="67"/>
      <c r="I29" s="92">
        <v>28</v>
      </c>
      <c r="J29" s="5">
        <f t="shared" si="0"/>
        <v>33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23</v>
      </c>
      <c r="H30" s="67"/>
      <c r="I30" s="4">
        <v>29</v>
      </c>
      <c r="J30" s="67">
        <f t="shared" si="0"/>
        <v>5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27</v>
      </c>
      <c r="H31" s="67"/>
      <c r="I31" s="4">
        <v>30</v>
      </c>
      <c r="J31" s="67">
        <f t="shared" si="0"/>
        <v>35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34</v>
      </c>
      <c r="H32" s="67"/>
      <c r="I32" s="4">
        <v>31</v>
      </c>
      <c r="J32" s="67">
        <f t="shared" si="0"/>
        <v>39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26</v>
      </c>
      <c r="H33" s="67"/>
      <c r="I33" s="4">
        <v>32</v>
      </c>
      <c r="J33" s="67">
        <f t="shared" si="0"/>
        <v>25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29</v>
      </c>
      <c r="F34" s="71">
        <v>28</v>
      </c>
      <c r="H34" s="67"/>
      <c r="I34" s="4">
        <v>33</v>
      </c>
      <c r="J34" s="67">
        <f t="shared" si="0"/>
        <v>38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35</v>
      </c>
      <c r="H35" s="67"/>
      <c r="I35" s="4">
        <v>34</v>
      </c>
      <c r="J35" s="67">
        <f t="shared" si="0"/>
        <v>31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30</v>
      </c>
      <c r="H36" s="67"/>
      <c r="I36" s="92">
        <v>35</v>
      </c>
      <c r="J36" s="5">
        <f t="shared" si="0"/>
        <v>34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38</v>
      </c>
      <c r="H37" s="67"/>
      <c r="I37" s="4">
        <v>36</v>
      </c>
      <c r="J37" s="67">
        <f t="shared" si="0"/>
        <v>10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13</v>
      </c>
      <c r="H38" s="67"/>
      <c r="I38" s="4">
        <v>37</v>
      </c>
      <c r="J38" s="67">
        <f t="shared" si="0"/>
        <v>27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33</v>
      </c>
      <c r="H39" s="67"/>
      <c r="I39" s="4">
        <v>38</v>
      </c>
      <c r="J39" s="67">
        <f t="shared" si="0"/>
        <v>36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31</v>
      </c>
      <c r="H40" s="67"/>
      <c r="I40" s="4">
        <v>39</v>
      </c>
      <c r="J40" s="67">
        <f t="shared" si="0"/>
        <v>28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Alabama</v>
      </c>
      <c r="E41" s="23" t="s">
        <v>69</v>
      </c>
      <c r="F41" s="24">
        <v>2</v>
      </c>
      <c r="H41" s="67"/>
      <c r="I41" s="92">
        <v>40</v>
      </c>
      <c r="J41" s="5">
        <f t="shared" si="0"/>
        <v>2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101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49238-5D2A-42EC-AD21-2C8958AFDE20}">
  <dimension ref="A1:Y46"/>
  <sheetViews>
    <sheetView zoomScale="50" zoomScaleNormal="50" workbookViewId="0">
      <selection activeCell="G20" sqref="G20"/>
    </sheetView>
  </sheetViews>
  <sheetFormatPr defaultRowHeight="14.5" x14ac:dyDescent="0.35"/>
  <cols>
    <col min="1" max="1" width="5.26953125" style="66" customWidth="1"/>
    <col min="2" max="2" width="7.54296875" style="66" customWidth="1"/>
    <col min="3" max="5" width="23.1796875" style="66" customWidth="1"/>
    <col min="6" max="6" width="14.26953125" style="66" customWidth="1"/>
    <col min="7" max="8" width="8.7265625" style="66"/>
    <col min="9" max="9" width="16.1796875" style="66" customWidth="1"/>
    <col min="10" max="10" width="6.453125" style="66" hidden="1" customWidth="1"/>
    <col min="11" max="11" width="8.7265625" style="66" customWidth="1"/>
    <col min="12" max="12" width="9.1796875" style="66" customWidth="1"/>
    <col min="13" max="13" width="9.7265625" style="66" customWidth="1"/>
    <col min="14" max="14" width="8.81640625" style="66" customWidth="1"/>
    <col min="15" max="15" width="11.453125" style="66" customWidth="1"/>
    <col min="16" max="16" width="12.453125" style="66" customWidth="1"/>
    <col min="17" max="17" width="9.7265625" style="66" customWidth="1"/>
    <col min="18" max="16384" width="8.7265625" style="66"/>
  </cols>
  <sheetData>
    <row r="1" spans="2:17" ht="15" thickBot="1" x14ac:dyDescent="0.4">
      <c r="C1" s="59" t="s">
        <v>0</v>
      </c>
      <c r="D1" s="60" t="s">
        <v>1</v>
      </c>
      <c r="E1" s="68" t="s">
        <v>2</v>
      </c>
      <c r="F1" s="4" t="s">
        <v>3</v>
      </c>
      <c r="I1" s="138" t="s">
        <v>4</v>
      </c>
      <c r="J1" s="138"/>
      <c r="K1" s="138"/>
      <c r="N1" s="6"/>
      <c r="O1" s="6"/>
    </row>
    <row r="2" spans="2:17" ht="15.65" customHeight="1" thickTop="1" thickBot="1" x14ac:dyDescent="0.4">
      <c r="B2" s="145" t="s">
        <v>5</v>
      </c>
      <c r="C2" s="67" t="s">
        <v>80</v>
      </c>
      <c r="D2" s="7" t="s">
        <v>81</v>
      </c>
      <c r="E2" s="68" t="s">
        <v>81</v>
      </c>
      <c r="F2" s="8">
        <v>35</v>
      </c>
      <c r="I2" s="69">
        <v>1</v>
      </c>
      <c r="J2" s="66">
        <f t="shared" ref="J2:J41" si="0">(MATCH(I2,$F$2:$F$41,0))</f>
        <v>21</v>
      </c>
      <c r="K2" s="10" t="str">
        <f t="shared" ref="K2:K41" si="1">IFERROR(IF(J2&gt;=0,"X",""),"Unused")</f>
        <v>X</v>
      </c>
      <c r="N2" s="11"/>
      <c r="O2" s="11"/>
    </row>
    <row r="3" spans="2:17" ht="15" thickBot="1" x14ac:dyDescent="0.4">
      <c r="B3" s="145"/>
      <c r="C3" s="67" t="s">
        <v>51</v>
      </c>
      <c r="D3" s="70" t="s">
        <v>11</v>
      </c>
      <c r="E3" s="68" t="s">
        <v>11</v>
      </c>
      <c r="F3" s="68">
        <v>22</v>
      </c>
      <c r="I3" s="69">
        <v>2</v>
      </c>
      <c r="J3" s="66">
        <f t="shared" si="0"/>
        <v>19</v>
      </c>
      <c r="K3" s="10" t="str">
        <f t="shared" si="1"/>
        <v>X</v>
      </c>
      <c r="M3" s="139" t="s">
        <v>109</v>
      </c>
      <c r="N3" s="140"/>
      <c r="O3" s="140"/>
      <c r="P3" s="143"/>
    </row>
    <row r="4" spans="2:17" ht="15" thickBot="1" x14ac:dyDescent="0.4">
      <c r="B4" s="145"/>
      <c r="C4" s="67" t="s">
        <v>47</v>
      </c>
      <c r="D4" s="70" t="s">
        <v>27</v>
      </c>
      <c r="E4" s="71" t="s">
        <v>47</v>
      </c>
      <c r="F4" s="68">
        <v>26</v>
      </c>
      <c r="I4" s="69">
        <v>3</v>
      </c>
      <c r="J4" s="66">
        <f t="shared" si="0"/>
        <v>4</v>
      </c>
      <c r="K4" s="10" t="str">
        <f t="shared" si="1"/>
        <v>X</v>
      </c>
      <c r="M4" s="141"/>
      <c r="N4" s="142"/>
      <c r="O4" s="142"/>
      <c r="P4" s="144"/>
    </row>
    <row r="5" spans="2:17" ht="15" thickBot="1" x14ac:dyDescent="0.4">
      <c r="B5" s="145"/>
      <c r="C5" s="2" t="s">
        <v>82</v>
      </c>
      <c r="D5" s="70" t="s">
        <v>83</v>
      </c>
      <c r="E5" s="68" t="s">
        <v>82</v>
      </c>
      <c r="F5" s="71">
        <v>3</v>
      </c>
      <c r="I5" s="69">
        <v>4</v>
      </c>
      <c r="J5" s="66">
        <f t="shared" si="0"/>
        <v>16</v>
      </c>
      <c r="K5" s="10" t="str">
        <f t="shared" si="1"/>
        <v>X</v>
      </c>
    </row>
    <row r="6" spans="2:17" ht="15" thickBot="1" x14ac:dyDescent="0.4">
      <c r="B6" s="145"/>
      <c r="C6" s="2" t="s">
        <v>16</v>
      </c>
      <c r="D6" s="70" t="s">
        <v>25</v>
      </c>
      <c r="E6" s="68" t="s">
        <v>25</v>
      </c>
      <c r="F6" s="71">
        <v>18</v>
      </c>
      <c r="H6" s="67"/>
      <c r="I6" s="4">
        <v>5</v>
      </c>
      <c r="J6" s="67">
        <f t="shared" si="0"/>
        <v>28</v>
      </c>
      <c r="K6" s="14" t="str">
        <f t="shared" si="1"/>
        <v>X</v>
      </c>
    </row>
    <row r="7" spans="2:17" ht="15" thickBot="1" x14ac:dyDescent="0.4">
      <c r="B7" s="145"/>
      <c r="C7" s="2" t="s">
        <v>32</v>
      </c>
      <c r="D7" s="70" t="s">
        <v>21</v>
      </c>
      <c r="E7" s="68" t="s">
        <v>32</v>
      </c>
      <c r="F7" s="4">
        <v>7</v>
      </c>
      <c r="H7" s="67"/>
      <c r="I7" s="4">
        <v>6</v>
      </c>
      <c r="J7" s="67">
        <f t="shared" si="0"/>
        <v>22</v>
      </c>
      <c r="K7" s="14" t="str">
        <f t="shared" si="1"/>
        <v>X</v>
      </c>
    </row>
    <row r="8" spans="2:17" ht="15" thickBot="1" x14ac:dyDescent="0.4">
      <c r="B8" s="145"/>
      <c r="C8" s="2" t="s">
        <v>24</v>
      </c>
      <c r="D8" s="70" t="s">
        <v>20</v>
      </c>
      <c r="E8" s="68" t="s">
        <v>20</v>
      </c>
      <c r="F8" s="71">
        <v>12</v>
      </c>
      <c r="H8" s="67"/>
      <c r="I8" s="92">
        <v>7</v>
      </c>
      <c r="J8" s="5">
        <f t="shared" si="0"/>
        <v>6</v>
      </c>
      <c r="K8" s="16" t="str">
        <f t="shared" si="1"/>
        <v>X</v>
      </c>
    </row>
    <row r="9" spans="2:17" ht="15" thickBot="1" x14ac:dyDescent="0.4">
      <c r="B9" s="145"/>
      <c r="C9" s="2" t="s">
        <v>22</v>
      </c>
      <c r="D9" s="70" t="s">
        <v>14</v>
      </c>
      <c r="E9" s="68" t="s">
        <v>22</v>
      </c>
      <c r="F9" s="71">
        <v>8</v>
      </c>
      <c r="H9" s="67"/>
      <c r="I9" s="4">
        <v>8</v>
      </c>
      <c r="J9" s="67">
        <f t="shared" si="0"/>
        <v>8</v>
      </c>
      <c r="K9" s="14" t="str">
        <f t="shared" si="1"/>
        <v>X</v>
      </c>
    </row>
    <row r="10" spans="2:17" ht="15" thickBot="1" x14ac:dyDescent="0.4">
      <c r="B10" s="145"/>
      <c r="C10" s="2" t="s">
        <v>18</v>
      </c>
      <c r="D10" s="70" t="s">
        <v>26</v>
      </c>
      <c r="E10" s="68" t="s">
        <v>26</v>
      </c>
      <c r="F10" s="71">
        <v>31</v>
      </c>
      <c r="H10" s="67"/>
      <c r="I10" s="4">
        <v>9</v>
      </c>
      <c r="J10" s="67">
        <f t="shared" si="0"/>
        <v>12</v>
      </c>
      <c r="K10" s="14" t="str">
        <f t="shared" si="1"/>
        <v>X</v>
      </c>
      <c r="Q10" s="66" t="s">
        <v>7</v>
      </c>
    </row>
    <row r="11" spans="2:17" ht="15" thickBot="1" x14ac:dyDescent="0.4">
      <c r="B11" s="145"/>
      <c r="C11" s="2" t="s">
        <v>84</v>
      </c>
      <c r="D11" s="70" t="s">
        <v>85</v>
      </c>
      <c r="E11" s="68" t="s">
        <v>85</v>
      </c>
      <c r="F11" s="71">
        <v>39</v>
      </c>
      <c r="H11" s="67"/>
      <c r="I11" s="4">
        <v>10</v>
      </c>
      <c r="J11" s="67">
        <f t="shared" si="0"/>
        <v>14</v>
      </c>
      <c r="K11" s="14" t="str">
        <f t="shared" si="1"/>
        <v>X</v>
      </c>
    </row>
    <row r="12" spans="2:17" ht="15" thickBot="1" x14ac:dyDescent="0.4">
      <c r="B12" s="145"/>
      <c r="C12" s="2" t="s">
        <v>45</v>
      </c>
      <c r="D12" s="70" t="s">
        <v>54</v>
      </c>
      <c r="E12" s="68" t="s">
        <v>54</v>
      </c>
      <c r="F12" s="71">
        <v>14</v>
      </c>
      <c r="H12" s="67"/>
      <c r="I12" s="4">
        <v>11</v>
      </c>
      <c r="J12" s="67">
        <f t="shared" si="0"/>
        <v>26</v>
      </c>
      <c r="K12" s="14" t="str">
        <f t="shared" si="1"/>
        <v>X</v>
      </c>
    </row>
    <row r="13" spans="2:17" ht="15" thickBot="1" x14ac:dyDescent="0.4">
      <c r="B13" s="145"/>
      <c r="C13" s="2" t="s">
        <v>23</v>
      </c>
      <c r="D13" s="70" t="s">
        <v>28</v>
      </c>
      <c r="E13" s="68" t="s">
        <v>23</v>
      </c>
      <c r="F13" s="71">
        <v>9</v>
      </c>
      <c r="H13" s="67"/>
      <c r="I13" s="4">
        <v>12</v>
      </c>
      <c r="J13" s="67">
        <f t="shared" si="0"/>
        <v>7</v>
      </c>
      <c r="K13" s="14" t="str">
        <f t="shared" si="1"/>
        <v>X</v>
      </c>
    </row>
    <row r="14" spans="2:17" ht="15" thickBot="1" x14ac:dyDescent="0.4">
      <c r="B14" s="145"/>
      <c r="C14" s="2" t="s">
        <v>86</v>
      </c>
      <c r="D14" s="70" t="s">
        <v>10</v>
      </c>
      <c r="E14" s="68" t="s">
        <v>10</v>
      </c>
      <c r="F14" s="71">
        <v>20</v>
      </c>
      <c r="H14" s="67"/>
      <c r="I14" s="4">
        <v>13</v>
      </c>
      <c r="J14" s="67">
        <f t="shared" si="0"/>
        <v>33</v>
      </c>
      <c r="K14" s="14" t="str">
        <f t="shared" si="1"/>
        <v>X</v>
      </c>
      <c r="P14" s="66" t="s">
        <v>7</v>
      </c>
    </row>
    <row r="15" spans="2:17" ht="15" thickBot="1" x14ac:dyDescent="0.4">
      <c r="B15" s="145"/>
      <c r="C15" s="17" t="s">
        <v>17</v>
      </c>
      <c r="D15" s="72" t="s">
        <v>87</v>
      </c>
      <c r="E15" s="73" t="s">
        <v>87</v>
      </c>
      <c r="F15" s="21">
        <v>10</v>
      </c>
      <c r="H15" s="67"/>
      <c r="I15" s="92">
        <v>14</v>
      </c>
      <c r="J15" s="5">
        <f t="shared" si="0"/>
        <v>11</v>
      </c>
      <c r="K15" s="16" t="str">
        <f t="shared" si="1"/>
        <v>X</v>
      </c>
    </row>
    <row r="16" spans="2:17" ht="14.5" customHeight="1" x14ac:dyDescent="0.35">
      <c r="B16" s="135" t="s">
        <v>8</v>
      </c>
      <c r="C16" s="2" t="s">
        <v>33</v>
      </c>
      <c r="D16" s="70" t="s">
        <v>12</v>
      </c>
      <c r="E16" s="71" t="s">
        <v>12</v>
      </c>
      <c r="F16" s="71">
        <v>29</v>
      </c>
      <c r="H16" s="67"/>
      <c r="I16" s="4">
        <v>15</v>
      </c>
      <c r="J16" s="67">
        <f t="shared" si="0"/>
        <v>20</v>
      </c>
      <c r="K16" s="14" t="str">
        <f t="shared" si="1"/>
        <v>X</v>
      </c>
    </row>
    <row r="17" spans="1:25" x14ac:dyDescent="0.35">
      <c r="B17" s="136"/>
      <c r="C17" s="2" t="s">
        <v>89</v>
      </c>
      <c r="D17" s="70" t="s">
        <v>90</v>
      </c>
      <c r="E17" s="71" t="s">
        <v>89</v>
      </c>
      <c r="F17" s="71">
        <v>4</v>
      </c>
      <c r="H17" s="67"/>
      <c r="I17" s="4">
        <v>16</v>
      </c>
      <c r="J17" s="67">
        <f t="shared" si="0"/>
        <v>32</v>
      </c>
      <c r="K17" s="14" t="str">
        <f t="shared" si="1"/>
        <v>X</v>
      </c>
    </row>
    <row r="18" spans="1:25" x14ac:dyDescent="0.35">
      <c r="B18" s="136"/>
      <c r="C18" s="2" t="s">
        <v>44</v>
      </c>
      <c r="D18" s="70" t="s">
        <v>91</v>
      </c>
      <c r="E18" s="71" t="s">
        <v>44</v>
      </c>
      <c r="F18" s="71">
        <v>27</v>
      </c>
      <c r="H18" s="67"/>
      <c r="I18" s="4">
        <v>17</v>
      </c>
      <c r="J18" s="67">
        <f t="shared" si="0"/>
        <v>29</v>
      </c>
      <c r="K18" s="14" t="str">
        <f t="shared" si="1"/>
        <v>X</v>
      </c>
    </row>
    <row r="19" spans="1:25" x14ac:dyDescent="0.35">
      <c r="B19" s="136"/>
      <c r="C19" s="2" t="s">
        <v>19</v>
      </c>
      <c r="D19" s="70" t="s">
        <v>31</v>
      </c>
      <c r="E19" s="68" t="s">
        <v>19</v>
      </c>
      <c r="F19" s="71">
        <v>21</v>
      </c>
      <c r="H19" s="67"/>
      <c r="I19" s="4">
        <v>18</v>
      </c>
      <c r="J19" s="67">
        <f t="shared" si="0"/>
        <v>5</v>
      </c>
      <c r="K19" s="14" t="str">
        <f t="shared" si="1"/>
        <v>X</v>
      </c>
    </row>
    <row r="20" spans="1:25" x14ac:dyDescent="0.35">
      <c r="B20" s="136"/>
      <c r="C20" s="2" t="s">
        <v>59</v>
      </c>
      <c r="D20" s="70" t="s">
        <v>58</v>
      </c>
      <c r="E20" s="68" t="s">
        <v>59</v>
      </c>
      <c r="F20" s="71">
        <v>2</v>
      </c>
      <c r="H20" s="67"/>
      <c r="I20" s="4">
        <v>19</v>
      </c>
      <c r="J20" s="67">
        <f t="shared" si="0"/>
        <v>24</v>
      </c>
      <c r="K20" s="14" t="str">
        <f t="shared" si="1"/>
        <v>X</v>
      </c>
    </row>
    <row r="21" spans="1:25" x14ac:dyDescent="0.35">
      <c r="B21" s="136"/>
      <c r="C21" s="2" t="s">
        <v>92</v>
      </c>
      <c r="D21" s="70" t="s">
        <v>93</v>
      </c>
      <c r="E21" s="68" t="s">
        <v>93</v>
      </c>
      <c r="F21" s="71">
        <v>15</v>
      </c>
      <c r="H21" s="67"/>
      <c r="I21" s="4">
        <v>20</v>
      </c>
      <c r="J21" s="67">
        <f t="shared" si="0"/>
        <v>13</v>
      </c>
      <c r="K21" s="14" t="str">
        <f t="shared" si="1"/>
        <v>X</v>
      </c>
    </row>
    <row r="22" spans="1:25" ht="15" thickBot="1" x14ac:dyDescent="0.4">
      <c r="B22" s="136"/>
      <c r="C22" s="2" t="s">
        <v>62</v>
      </c>
      <c r="D22" s="70" t="s">
        <v>35</v>
      </c>
      <c r="E22" s="68" t="s">
        <v>35</v>
      </c>
      <c r="F22" s="71">
        <v>1</v>
      </c>
      <c r="H22" s="67"/>
      <c r="I22" s="92">
        <v>21</v>
      </c>
      <c r="J22" s="5">
        <f t="shared" si="0"/>
        <v>18</v>
      </c>
      <c r="K22" s="16" t="str">
        <f t="shared" si="1"/>
        <v>X</v>
      </c>
    </row>
    <row r="23" spans="1:25" ht="15" thickTop="1" x14ac:dyDescent="0.35">
      <c r="B23" s="136"/>
      <c r="C23" s="2" t="s">
        <v>94</v>
      </c>
      <c r="D23" s="70" t="s">
        <v>30</v>
      </c>
      <c r="E23" s="68" t="s">
        <v>30</v>
      </c>
      <c r="F23" s="71">
        <v>6</v>
      </c>
      <c r="H23" s="67"/>
      <c r="I23" s="4">
        <v>22</v>
      </c>
      <c r="J23" s="67">
        <f t="shared" si="0"/>
        <v>2</v>
      </c>
      <c r="K23" s="14" t="str">
        <f t="shared" si="1"/>
        <v>X</v>
      </c>
    </row>
    <row r="24" spans="1:25" x14ac:dyDescent="0.35">
      <c r="B24" s="136"/>
      <c r="C24" s="2" t="s">
        <v>55</v>
      </c>
      <c r="D24" s="70" t="s">
        <v>42</v>
      </c>
      <c r="E24" s="68" t="s">
        <v>42</v>
      </c>
      <c r="F24" s="71">
        <v>32</v>
      </c>
      <c r="H24" s="67"/>
      <c r="I24" s="4">
        <v>23</v>
      </c>
      <c r="J24" s="67">
        <f t="shared" si="0"/>
        <v>30</v>
      </c>
      <c r="K24" s="14" t="str">
        <f t="shared" si="1"/>
        <v>X</v>
      </c>
    </row>
    <row r="25" spans="1:25" x14ac:dyDescent="0.35">
      <c r="B25" s="136"/>
      <c r="C25" s="2" t="s">
        <v>61</v>
      </c>
      <c r="D25" s="70" t="s">
        <v>38</v>
      </c>
      <c r="E25" s="68" t="s">
        <v>61</v>
      </c>
      <c r="F25" s="71">
        <v>19</v>
      </c>
      <c r="H25" s="67"/>
      <c r="I25" s="4">
        <v>24</v>
      </c>
      <c r="J25" s="67">
        <f t="shared" si="0"/>
        <v>35</v>
      </c>
      <c r="K25" s="14" t="str">
        <f t="shared" si="1"/>
        <v>X</v>
      </c>
      <c r="O25" s="75" t="s">
        <v>7</v>
      </c>
      <c r="P25" s="75"/>
      <c r="Q25" s="75"/>
      <c r="R25" s="75"/>
      <c r="S25" s="75"/>
      <c r="T25" s="75"/>
    </row>
    <row r="26" spans="1:25" x14ac:dyDescent="0.35">
      <c r="A26" s="67"/>
      <c r="B26" s="136"/>
      <c r="C26" s="2" t="s">
        <v>95</v>
      </c>
      <c r="D26" s="70" t="s">
        <v>60</v>
      </c>
      <c r="E26" s="68" t="s">
        <v>60</v>
      </c>
      <c r="F26" s="71">
        <v>30</v>
      </c>
      <c r="H26" s="67"/>
      <c r="I26" s="4">
        <v>25</v>
      </c>
      <c r="J26" s="67">
        <f t="shared" si="0"/>
        <v>37</v>
      </c>
      <c r="K26" s="14" t="str">
        <f t="shared" si="1"/>
        <v>X</v>
      </c>
      <c r="O26" s="75"/>
      <c r="P26" s="75"/>
      <c r="Q26" s="75"/>
      <c r="R26" s="75"/>
      <c r="S26" s="75"/>
      <c r="T26" s="75"/>
    </row>
    <row r="27" spans="1:25" x14ac:dyDescent="0.35">
      <c r="A27" s="67"/>
      <c r="B27" s="136"/>
      <c r="C27" s="70" t="s">
        <v>96</v>
      </c>
      <c r="D27" s="70" t="s">
        <v>15</v>
      </c>
      <c r="E27" s="68" t="s">
        <v>96</v>
      </c>
      <c r="F27" s="71">
        <v>11</v>
      </c>
      <c r="H27" s="67"/>
      <c r="I27" s="4">
        <v>26</v>
      </c>
      <c r="J27" s="67">
        <f t="shared" si="0"/>
        <v>3</v>
      </c>
      <c r="K27" s="14" t="str">
        <f t="shared" si="1"/>
        <v>X</v>
      </c>
      <c r="O27" s="75"/>
      <c r="P27" s="75"/>
      <c r="Q27" s="75"/>
      <c r="R27" s="75"/>
      <c r="S27" s="75"/>
      <c r="T27" s="75"/>
    </row>
    <row r="28" spans="1:25" ht="15" customHeight="1" x14ac:dyDescent="0.35">
      <c r="A28" s="67"/>
      <c r="B28" s="136"/>
      <c r="C28" s="2" t="s">
        <v>68</v>
      </c>
      <c r="D28" s="70" t="s">
        <v>64</v>
      </c>
      <c r="E28" s="68" t="s">
        <v>68</v>
      </c>
      <c r="F28" s="71">
        <v>36</v>
      </c>
      <c r="H28" s="67"/>
      <c r="I28" s="4">
        <v>27</v>
      </c>
      <c r="J28" s="67">
        <f t="shared" si="0"/>
        <v>17</v>
      </c>
      <c r="K28" s="14" t="str">
        <f t="shared" si="1"/>
        <v>X</v>
      </c>
      <c r="O28" s="75"/>
      <c r="P28" s="75"/>
      <c r="Q28" s="75"/>
      <c r="R28" s="75"/>
      <c r="S28" s="75"/>
      <c r="T28" s="75"/>
    </row>
    <row r="29" spans="1:25" ht="15" thickBot="1" x14ac:dyDescent="0.4">
      <c r="A29" s="67"/>
      <c r="B29" s="137"/>
      <c r="C29" s="72" t="s">
        <v>69</v>
      </c>
      <c r="D29" s="72" t="s">
        <v>66</v>
      </c>
      <c r="E29" s="73" t="s">
        <v>66</v>
      </c>
      <c r="F29" s="74">
        <v>5</v>
      </c>
      <c r="H29" s="67"/>
      <c r="I29" s="92">
        <v>28</v>
      </c>
      <c r="J29" s="5">
        <f t="shared" si="0"/>
        <v>31</v>
      </c>
      <c r="K29" s="16" t="str">
        <f t="shared" si="1"/>
        <v>X</v>
      </c>
      <c r="O29" s="75"/>
      <c r="P29" s="75"/>
      <c r="Q29" s="75"/>
      <c r="R29" s="75"/>
      <c r="S29" s="75"/>
      <c r="T29" s="75"/>
    </row>
    <row r="30" spans="1:25" ht="15" customHeight="1" x14ac:dyDescent="0.35">
      <c r="B30" s="135" t="s">
        <v>9</v>
      </c>
      <c r="C30" s="2" t="s">
        <v>40</v>
      </c>
      <c r="D30" s="70" t="s">
        <v>97</v>
      </c>
      <c r="E30" s="68" t="s">
        <v>97</v>
      </c>
      <c r="F30" s="71">
        <v>17</v>
      </c>
      <c r="H30" s="67"/>
      <c r="I30" s="4">
        <v>29</v>
      </c>
      <c r="J30" s="67">
        <f t="shared" si="0"/>
        <v>15</v>
      </c>
      <c r="K30" s="14" t="str">
        <f t="shared" si="1"/>
        <v>X</v>
      </c>
      <c r="O30" s="75"/>
      <c r="P30" s="75"/>
      <c r="Q30" s="75"/>
      <c r="R30" s="75"/>
      <c r="S30" s="75"/>
      <c r="T30" s="75"/>
    </row>
    <row r="31" spans="1:25" x14ac:dyDescent="0.35">
      <c r="B31" s="136"/>
      <c r="C31" s="2" t="s">
        <v>43</v>
      </c>
      <c r="D31" s="70" t="s">
        <v>98</v>
      </c>
      <c r="E31" s="68" t="s">
        <v>43</v>
      </c>
      <c r="F31" s="71">
        <v>23</v>
      </c>
      <c r="H31" s="67"/>
      <c r="I31" s="4">
        <v>30</v>
      </c>
      <c r="J31" s="67">
        <f t="shared" si="0"/>
        <v>25</v>
      </c>
      <c r="K31" s="14" t="str">
        <f t="shared" si="1"/>
        <v>X</v>
      </c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x14ac:dyDescent="0.35">
      <c r="B32" s="136"/>
      <c r="C32" s="2" t="s">
        <v>41</v>
      </c>
      <c r="D32" s="70" t="s">
        <v>13</v>
      </c>
      <c r="E32" s="68" t="s">
        <v>13</v>
      </c>
      <c r="F32" s="71">
        <v>28</v>
      </c>
      <c r="H32" s="67"/>
      <c r="I32" s="4">
        <v>31</v>
      </c>
      <c r="J32" s="67">
        <f t="shared" si="0"/>
        <v>9</v>
      </c>
      <c r="K32" s="14" t="str">
        <f t="shared" si="1"/>
        <v>X</v>
      </c>
      <c r="O32" s="75"/>
      <c r="P32" s="75"/>
      <c r="Q32" s="75" t="s">
        <v>7</v>
      </c>
      <c r="R32" s="75"/>
      <c r="S32" s="75"/>
      <c r="T32" s="75"/>
      <c r="U32" s="75"/>
      <c r="V32" s="75"/>
      <c r="W32" s="75"/>
      <c r="X32" s="75"/>
      <c r="Y32" s="75"/>
    </row>
    <row r="33" spans="2:25" x14ac:dyDescent="0.35">
      <c r="B33" s="136"/>
      <c r="C33" s="2" t="s">
        <v>39</v>
      </c>
      <c r="D33" s="70" t="s">
        <v>37</v>
      </c>
      <c r="E33" s="68" t="s">
        <v>37</v>
      </c>
      <c r="F33" s="71">
        <v>16</v>
      </c>
      <c r="H33" s="67"/>
      <c r="I33" s="4">
        <v>32</v>
      </c>
      <c r="J33" s="67">
        <f t="shared" si="0"/>
        <v>23</v>
      </c>
      <c r="K33" s="14" t="str">
        <f t="shared" si="1"/>
        <v>X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2:25" x14ac:dyDescent="0.35">
      <c r="B34" s="136"/>
      <c r="C34" s="2" t="s">
        <v>50</v>
      </c>
      <c r="D34" s="70" t="s">
        <v>29</v>
      </c>
      <c r="E34" s="68" t="s">
        <v>50</v>
      </c>
      <c r="F34" s="71">
        <v>13</v>
      </c>
      <c r="H34" s="67"/>
      <c r="I34" s="4">
        <v>33</v>
      </c>
      <c r="J34" s="67">
        <f t="shared" si="0"/>
        <v>40</v>
      </c>
      <c r="K34" s="14" t="str">
        <f t="shared" si="1"/>
        <v>X</v>
      </c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5" spans="2:25" x14ac:dyDescent="0.35">
      <c r="B35" s="136"/>
      <c r="C35" s="2" t="s">
        <v>46</v>
      </c>
      <c r="D35" s="70" t="s">
        <v>48</v>
      </c>
      <c r="E35" s="68" t="s">
        <v>46</v>
      </c>
      <c r="F35" s="71">
        <v>34</v>
      </c>
      <c r="H35" s="67"/>
      <c r="I35" s="4">
        <v>34</v>
      </c>
      <c r="J35" s="67">
        <f t="shared" si="0"/>
        <v>34</v>
      </c>
      <c r="K35" s="14" t="str">
        <f t="shared" si="1"/>
        <v>X</v>
      </c>
      <c r="O35" s="75"/>
      <c r="P35" s="75" t="s">
        <v>7</v>
      </c>
      <c r="Q35" s="75"/>
      <c r="R35" s="75"/>
      <c r="S35" s="75"/>
      <c r="T35" s="75"/>
      <c r="U35" s="75"/>
      <c r="V35" s="75"/>
      <c r="W35" s="75"/>
      <c r="X35" s="75"/>
      <c r="Y35" s="75"/>
    </row>
    <row r="36" spans="2:25" ht="15" thickBot="1" x14ac:dyDescent="0.4">
      <c r="B36" s="136"/>
      <c r="C36" s="2" t="s">
        <v>53</v>
      </c>
      <c r="D36" s="70" t="s">
        <v>34</v>
      </c>
      <c r="E36" s="68" t="s">
        <v>53</v>
      </c>
      <c r="F36" s="71">
        <v>24</v>
      </c>
      <c r="H36" s="67"/>
      <c r="I36" s="92">
        <v>35</v>
      </c>
      <c r="J36" s="5">
        <f t="shared" si="0"/>
        <v>1</v>
      </c>
      <c r="K36" s="16" t="str">
        <f t="shared" si="1"/>
        <v>X</v>
      </c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  <row r="37" spans="2:25" ht="15" thickTop="1" x14ac:dyDescent="0.35">
      <c r="B37" s="136"/>
      <c r="C37" s="2" t="s">
        <v>65</v>
      </c>
      <c r="D37" s="70" t="s">
        <v>63</v>
      </c>
      <c r="E37" s="68" t="s">
        <v>65</v>
      </c>
      <c r="F37" s="71">
        <v>38</v>
      </c>
      <c r="H37" s="67"/>
      <c r="I37" s="4">
        <v>36</v>
      </c>
      <c r="J37" s="67">
        <f t="shared" si="0"/>
        <v>27</v>
      </c>
      <c r="K37" s="14" t="str">
        <f t="shared" si="1"/>
        <v>X</v>
      </c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2:25" x14ac:dyDescent="0.35">
      <c r="B38" s="136"/>
      <c r="C38" s="2" t="s">
        <v>56</v>
      </c>
      <c r="D38" s="70" t="s">
        <v>49</v>
      </c>
      <c r="E38" s="68" t="s">
        <v>56</v>
      </c>
      <c r="F38" s="4">
        <v>25</v>
      </c>
      <c r="H38" s="67"/>
      <c r="I38" s="4">
        <v>37</v>
      </c>
      <c r="J38" s="67">
        <f t="shared" si="0"/>
        <v>38</v>
      </c>
      <c r="K38" s="14" t="str">
        <f t="shared" si="1"/>
        <v>X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</row>
    <row r="39" spans="2:25" x14ac:dyDescent="0.35">
      <c r="B39" s="136"/>
      <c r="C39" s="2" t="s">
        <v>57</v>
      </c>
      <c r="D39" s="70" t="s">
        <v>52</v>
      </c>
      <c r="E39" s="68" t="s">
        <v>52</v>
      </c>
      <c r="F39" s="71">
        <v>37</v>
      </c>
      <c r="H39" s="67"/>
      <c r="I39" s="4">
        <v>38</v>
      </c>
      <c r="J39" s="67">
        <f t="shared" si="0"/>
        <v>36</v>
      </c>
      <c r="K39" s="14" t="str">
        <f t="shared" si="1"/>
        <v>X</v>
      </c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2:25" ht="15" thickBot="1" x14ac:dyDescent="0.4">
      <c r="B40" s="137"/>
      <c r="C40" s="67" t="s">
        <v>36</v>
      </c>
      <c r="D40" s="70" t="s">
        <v>67</v>
      </c>
      <c r="E40" s="71" t="s">
        <v>67</v>
      </c>
      <c r="F40" s="68">
        <v>40</v>
      </c>
      <c r="H40" s="67"/>
      <c r="I40" s="4">
        <v>39</v>
      </c>
      <c r="J40" s="67">
        <f t="shared" si="0"/>
        <v>10</v>
      </c>
      <c r="K40" s="14" t="str">
        <f t="shared" si="1"/>
        <v>X</v>
      </c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</row>
    <row r="41" spans="2:25" ht="15" thickBot="1" x14ac:dyDescent="0.4">
      <c r="C41" s="22" t="str">
        <f>E28</f>
        <v>Clemson</v>
      </c>
      <c r="D41" s="22" t="str">
        <f>E29</f>
        <v>Oklahoma</v>
      </c>
      <c r="E41" s="23" t="s">
        <v>68</v>
      </c>
      <c r="F41" s="24">
        <v>33</v>
      </c>
      <c r="H41" s="67"/>
      <c r="I41" s="92">
        <v>40</v>
      </c>
      <c r="J41" s="5">
        <f t="shared" si="0"/>
        <v>39</v>
      </c>
      <c r="K41" s="16" t="str">
        <f t="shared" si="1"/>
        <v>X</v>
      </c>
    </row>
    <row r="42" spans="2:25" ht="15" thickTop="1" x14ac:dyDescent="0.35">
      <c r="C42" s="67"/>
      <c r="D42" s="67"/>
      <c r="E42" s="67"/>
      <c r="F42" s="67"/>
    </row>
    <row r="43" spans="2:25" x14ac:dyDescent="0.35">
      <c r="C43" s="67"/>
      <c r="D43" s="67"/>
      <c r="E43" s="67"/>
      <c r="F43" s="67"/>
    </row>
    <row r="44" spans="2:25" x14ac:dyDescent="0.35">
      <c r="C44" s="67"/>
      <c r="D44" s="67"/>
      <c r="E44" s="67"/>
      <c r="F44" s="67"/>
    </row>
    <row r="45" spans="2:25" x14ac:dyDescent="0.35">
      <c r="C45" s="67"/>
      <c r="D45" s="67"/>
      <c r="E45" s="67"/>
      <c r="F45" s="67"/>
    </row>
    <row r="46" spans="2:25" x14ac:dyDescent="0.35">
      <c r="C46" s="67"/>
      <c r="D46" s="67"/>
      <c r="E46" s="67"/>
      <c r="F46" s="67"/>
    </row>
  </sheetData>
  <mergeCells count="6">
    <mergeCell ref="B30:B40"/>
    <mergeCell ref="I1:K1"/>
    <mergeCell ref="M3:N4"/>
    <mergeCell ref="O3:P4"/>
    <mergeCell ref="B2:B15"/>
    <mergeCell ref="B16:B29"/>
  </mergeCells>
  <conditionalFormatting sqref="F2:F41">
    <cfRule type="duplicateValues" dxfId="95" priority="1"/>
  </conditionalFormatting>
  <dataValidations count="3">
    <dataValidation type="list" allowBlank="1" showInputMessage="1" showErrorMessage="1" sqref="E3:E41" xr:uid="{00000000-0002-0000-0000-000002000000}">
      <formula1>C3:D3</formula1>
    </dataValidation>
    <dataValidation type="whole" allowBlank="1" showInputMessage="1" showErrorMessage="1" errorTitle="Confidence Value Not Valid" error="Enter a number between 1-41" sqref="F2:F41" xr:uid="{00000000-0002-0000-0000-000001000000}">
      <formula1>1</formula1>
      <formula2>41</formula2>
    </dataValidation>
    <dataValidation type="list" allowBlank="1" showInputMessage="1" showErrorMessage="1" errorTitle="Invalid Team Name" error="Enter the team name as it is shown to the left or select it from the drop down arrow." sqref="E2" xr:uid="{00000000-0002-0000-0000-000000000000}">
      <formula1>C2:D2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Big Board</vt:lpstr>
      <vt:lpstr>Scoreboard</vt:lpstr>
      <vt:lpstr>Tyson</vt:lpstr>
      <vt:lpstr>Cody</vt:lpstr>
      <vt:lpstr>Jim</vt:lpstr>
      <vt:lpstr>Jerry</vt:lpstr>
      <vt:lpstr>Austin</vt:lpstr>
      <vt:lpstr>Alex</vt:lpstr>
      <vt:lpstr>Jeremy</vt:lpstr>
      <vt:lpstr>Cecil</vt:lpstr>
      <vt:lpstr>Rick</vt:lpstr>
      <vt:lpstr>Walker</vt:lpstr>
      <vt:lpstr>Marshall</vt:lpstr>
      <vt:lpstr>Lesa</vt:lpstr>
      <vt:lpstr>Tom</vt:lpstr>
      <vt:lpstr>Bart</vt:lpstr>
      <vt:lpstr>Max</vt:lpstr>
      <vt:lpstr>Bob</vt:lpstr>
      <vt:lpstr>Ben</vt:lpstr>
      <vt:lpstr>Chris</vt:lpstr>
      <vt:lpstr>TJ</vt:lpstr>
      <vt:lpstr>Trevor</vt:lpstr>
      <vt:lpstr>Isaac</vt:lpstr>
      <vt:lpstr>Rachel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Robke,Tyson</dc:creator>
  <cp:lastModifiedBy>Robke,Tyson</cp:lastModifiedBy>
  <dcterms:created xsi:type="dcterms:W3CDTF">2017-12-04T16:08:09Z</dcterms:created>
  <dcterms:modified xsi:type="dcterms:W3CDTF">2019-01-02T16:43:34Z</dcterms:modified>
</cp:coreProperties>
</file>